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25" windowHeight="8385" activeTab="0"/>
  </bookViews>
  <sheets>
    <sheet name="5 and Over" sheetId="1" r:id="rId1"/>
    <sheet name="Mpls" sheetId="2" r:id="rId2"/>
    <sheet name="AFF download" sheetId="3" r:id="rId3"/>
    <sheet name="Field Names" sheetId="4" r:id="rId4"/>
  </sheets>
  <definedNames>
    <definedName name="_xlnm.Print_Area" localSheetId="0">'5 and Over'!$A$7:$G$49</definedName>
    <definedName name="_xlnm.Print_Area" localSheetId="1">'Mpls'!$A$7:$G$49</definedName>
    <definedName name="_xlnm.Print_Titles" localSheetId="0">'5 and Over'!$1:$6</definedName>
    <definedName name="_xlnm.Print_Titles" localSheetId="1">'Mpls'!$1:$6</definedName>
    <definedName name="TABLE" localSheetId="2">'AFF download'!$A$3:$A$5</definedName>
    <definedName name="TABLE_2" localSheetId="2">'AFF download'!$A$7:$A$9</definedName>
    <definedName name="TABLE_3" localSheetId="2">'AFF download'!$A$10:$C$94</definedName>
    <definedName name="TABLE_4" localSheetId="2">'AFF download'!$A$99:$A$102</definedName>
    <definedName name="TABLE_5" localSheetId="2">'AFF download'!$A$103:$A$104</definedName>
  </definedNames>
  <calcPr fullCalcOnLoad="1"/>
</workbook>
</file>

<file path=xl/sharedStrings.xml><?xml version="1.0" encoding="utf-8"?>
<sst xmlns="http://schemas.openxmlformats.org/spreadsheetml/2006/main" count="859" uniqueCount="213">
  <si>
    <t>U.S. Census, 2000</t>
  </si>
  <si>
    <t>Summary File 3, Table PCT10</t>
  </si>
  <si>
    <t>FIELDNUM</t>
  </si>
  <si>
    <t>TEXT</t>
  </si>
  <si>
    <t>PCT010001</t>
  </si>
  <si>
    <t>Total:</t>
  </si>
  <si>
    <t>PCT010002</t>
  </si>
  <si>
    <t xml:space="preserve">      5 to 17 years:</t>
  </si>
  <si>
    <t>PCT010003</t>
  </si>
  <si>
    <t xml:space="preserve">        Speak only English</t>
  </si>
  <si>
    <t>PCT010004</t>
  </si>
  <si>
    <t xml:space="preserve">        Spanish or Spanish Creole</t>
  </si>
  <si>
    <t>PCT010005</t>
  </si>
  <si>
    <t xml:space="preserve">        French (incl. Patois, Cajun)</t>
  </si>
  <si>
    <t>PCT010006</t>
  </si>
  <si>
    <t xml:space="preserve">        French Creole</t>
  </si>
  <si>
    <t>PCT010007</t>
  </si>
  <si>
    <t xml:space="preserve">        Italian</t>
  </si>
  <si>
    <t>PCT010008</t>
  </si>
  <si>
    <t xml:space="preserve">        Portuguese or Portuguese Creole</t>
  </si>
  <si>
    <t>PCT010009</t>
  </si>
  <si>
    <t xml:space="preserve">        German</t>
  </si>
  <si>
    <t>PCT010010</t>
  </si>
  <si>
    <t xml:space="preserve">        Yiddish</t>
  </si>
  <si>
    <t>PCT010011</t>
  </si>
  <si>
    <t xml:space="preserve">        Other West Germanic languages</t>
  </si>
  <si>
    <t>PCT010012</t>
  </si>
  <si>
    <t xml:space="preserve">        Scandinavian languages</t>
  </si>
  <si>
    <t>PCT010013</t>
  </si>
  <si>
    <t xml:space="preserve">        Greek</t>
  </si>
  <si>
    <t>PCT010014</t>
  </si>
  <si>
    <t xml:space="preserve">        Russian</t>
  </si>
  <si>
    <t>PCT010015</t>
  </si>
  <si>
    <t xml:space="preserve">        Polish</t>
  </si>
  <si>
    <t>PCT010016</t>
  </si>
  <si>
    <t xml:space="preserve">        Serbo-Croatian</t>
  </si>
  <si>
    <t>PCT010017</t>
  </si>
  <si>
    <t xml:space="preserve">        Other Slavic languages</t>
  </si>
  <si>
    <t>PCT010018</t>
  </si>
  <si>
    <t xml:space="preserve">        Armenian</t>
  </si>
  <si>
    <t>PCT010019</t>
  </si>
  <si>
    <t xml:space="preserve">        Persian</t>
  </si>
  <si>
    <t>PCT010020</t>
  </si>
  <si>
    <t xml:space="preserve">        Gujarathi</t>
  </si>
  <si>
    <t>PCT010021</t>
  </si>
  <si>
    <t xml:space="preserve">        Hindi</t>
  </si>
  <si>
    <t>PCT010022</t>
  </si>
  <si>
    <t xml:space="preserve">        Urdu</t>
  </si>
  <si>
    <t>PCT010023</t>
  </si>
  <si>
    <t xml:space="preserve">        Other Indic languages</t>
  </si>
  <si>
    <t>PCT010024</t>
  </si>
  <si>
    <t xml:space="preserve">        Other Indo-European languages</t>
  </si>
  <si>
    <t>PCT010025</t>
  </si>
  <si>
    <t xml:space="preserve">        Chinese</t>
  </si>
  <si>
    <t>PCT010026</t>
  </si>
  <si>
    <t xml:space="preserve">        Japanese</t>
  </si>
  <si>
    <t>PCT010027</t>
  </si>
  <si>
    <t xml:space="preserve">        Korean</t>
  </si>
  <si>
    <t>PCT010028</t>
  </si>
  <si>
    <t xml:space="preserve">        Mon-Khmer, Cambodian</t>
  </si>
  <si>
    <t>PCT010029</t>
  </si>
  <si>
    <t xml:space="preserve">        Miao, Hmong</t>
  </si>
  <si>
    <t>PCT010030</t>
  </si>
  <si>
    <t xml:space="preserve">        Thai</t>
  </si>
  <si>
    <t>PCT010031</t>
  </si>
  <si>
    <t xml:space="preserve">        Laotian</t>
  </si>
  <si>
    <t>PCT010032</t>
  </si>
  <si>
    <t xml:space="preserve">        Vietnamese</t>
  </si>
  <si>
    <t>PCT010033</t>
  </si>
  <si>
    <t xml:space="preserve">        Other Asian languages</t>
  </si>
  <si>
    <t>PCT010034</t>
  </si>
  <si>
    <t xml:space="preserve">        Tagalog</t>
  </si>
  <si>
    <t>PCT010035</t>
  </si>
  <si>
    <t xml:space="preserve">        Other Pacific Island languages</t>
  </si>
  <si>
    <t>PCT010036</t>
  </si>
  <si>
    <t xml:space="preserve">        Navajo</t>
  </si>
  <si>
    <t>PCT010037</t>
  </si>
  <si>
    <t xml:space="preserve">        Other Native North American languages</t>
  </si>
  <si>
    <t>PCT010038</t>
  </si>
  <si>
    <t xml:space="preserve">        Hungarian</t>
  </si>
  <si>
    <t>PCT010039</t>
  </si>
  <si>
    <t xml:space="preserve">        Arabic</t>
  </si>
  <si>
    <t>PCT010040</t>
  </si>
  <si>
    <t xml:space="preserve">        Hebrew</t>
  </si>
  <si>
    <t>PCT010041</t>
  </si>
  <si>
    <t xml:space="preserve">        African languages</t>
  </si>
  <si>
    <t>PCT010042</t>
  </si>
  <si>
    <t xml:space="preserve">        Other and unspecified languages</t>
  </si>
  <si>
    <t>PCT010043</t>
  </si>
  <si>
    <t xml:space="preserve">      18 years and over:</t>
  </si>
  <si>
    <t>PCT010044</t>
  </si>
  <si>
    <t>PCT010045</t>
  </si>
  <si>
    <t>PCT010046</t>
  </si>
  <si>
    <t>PCT010047</t>
  </si>
  <si>
    <t>PCT010048</t>
  </si>
  <si>
    <t>PCT010049</t>
  </si>
  <si>
    <t>PCT010050</t>
  </si>
  <si>
    <t>PCT010051</t>
  </si>
  <si>
    <t>PCT010052</t>
  </si>
  <si>
    <t>PCT010053</t>
  </si>
  <si>
    <t>PCT010054</t>
  </si>
  <si>
    <t>PCT010055</t>
  </si>
  <si>
    <t>PCT010056</t>
  </si>
  <si>
    <t>PCT010057</t>
  </si>
  <si>
    <t>PCT010058</t>
  </si>
  <si>
    <t>PCT010059</t>
  </si>
  <si>
    <t>PCT010060</t>
  </si>
  <si>
    <t>PCT010061</t>
  </si>
  <si>
    <t>PCT010062</t>
  </si>
  <si>
    <t>PCT010063</t>
  </si>
  <si>
    <t>PCT010064</t>
  </si>
  <si>
    <t>PCT010065</t>
  </si>
  <si>
    <t>PCT010066</t>
  </si>
  <si>
    <t>PCT010067</t>
  </si>
  <si>
    <t>PCT010068</t>
  </si>
  <si>
    <t>PCT010069</t>
  </si>
  <si>
    <t>PCT010070</t>
  </si>
  <si>
    <t>PCT010071</t>
  </si>
  <si>
    <t>PCT010072</t>
  </si>
  <si>
    <t>PCT010073</t>
  </si>
  <si>
    <t>PCT010074</t>
  </si>
  <si>
    <t>PCT010075</t>
  </si>
  <si>
    <t>PCT010076</t>
  </si>
  <si>
    <t>PCT010077</t>
  </si>
  <si>
    <t>PCT010078</t>
  </si>
  <si>
    <t>PCT010079</t>
  </si>
  <si>
    <t>PCT010080</t>
  </si>
  <si>
    <t>PCT010081</t>
  </si>
  <si>
    <t>PCT010082</t>
  </si>
  <si>
    <t>PCT010083</t>
  </si>
  <si>
    <t>5 to 17 Years</t>
  </si>
  <si>
    <t>18 years and over:</t>
  </si>
  <si>
    <t>SUMLEV</t>
  </si>
  <si>
    <t>NAME</t>
  </si>
  <si>
    <t>Hennepin County</t>
  </si>
  <si>
    <t>Persons Age 5 and Over</t>
  </si>
  <si>
    <t>Language Spoken at Home</t>
  </si>
  <si>
    <t>Total</t>
  </si>
  <si>
    <t>Language</t>
  </si>
  <si>
    <t>Speak only English</t>
  </si>
  <si>
    <t>Spanish or Spanish Creole</t>
  </si>
  <si>
    <t>French (incl. Patois, Cajun)</t>
  </si>
  <si>
    <t>French Creole</t>
  </si>
  <si>
    <t>Italian</t>
  </si>
  <si>
    <t>Portuguese or Portuguese Creole</t>
  </si>
  <si>
    <t>German</t>
  </si>
  <si>
    <t>Yiddish</t>
  </si>
  <si>
    <t>Other West Germanic languages</t>
  </si>
  <si>
    <t>Scandinavian languages</t>
  </si>
  <si>
    <t>Greek</t>
  </si>
  <si>
    <t>Russian</t>
  </si>
  <si>
    <t>Polish</t>
  </si>
  <si>
    <t>Serbo-Croatian</t>
  </si>
  <si>
    <t>Other Slavic languages</t>
  </si>
  <si>
    <t>Armenian</t>
  </si>
  <si>
    <t>Persian</t>
  </si>
  <si>
    <t>Gujarathi</t>
  </si>
  <si>
    <t>Hindi</t>
  </si>
  <si>
    <t>Urdu</t>
  </si>
  <si>
    <t>Other Indic languages</t>
  </si>
  <si>
    <t>Other Indo-European languages</t>
  </si>
  <si>
    <t>Chinese</t>
  </si>
  <si>
    <t>Japanese</t>
  </si>
  <si>
    <t>Korean</t>
  </si>
  <si>
    <t>Mon-Khmer, Cambodian</t>
  </si>
  <si>
    <t>Miao, Hmong</t>
  </si>
  <si>
    <t>Thai</t>
  </si>
  <si>
    <t>Laotian</t>
  </si>
  <si>
    <t>Vietnamese</t>
  </si>
  <si>
    <t>Other Asian languages</t>
  </si>
  <si>
    <t>Tagalog</t>
  </si>
  <si>
    <t>Other Pacific Island languages</t>
  </si>
  <si>
    <t>Navajo</t>
  </si>
  <si>
    <t>Other Native North American languages</t>
  </si>
  <si>
    <t>Hungarian</t>
  </si>
  <si>
    <t>Arabic</t>
  </si>
  <si>
    <t>Hebrew</t>
  </si>
  <si>
    <t>African languages</t>
  </si>
  <si>
    <t>Other and unspecified languages</t>
  </si>
  <si>
    <t>English only</t>
  </si>
  <si>
    <t>Sorted Alphabetically</t>
  </si>
  <si>
    <t>Sorted by Number of Persons</t>
  </si>
  <si>
    <t>language</t>
  </si>
  <si>
    <t>Sorted</t>
  </si>
  <si>
    <t>Produced by Hennepin County Children, Family, and Adult Services, 10/28/2003</t>
  </si>
  <si>
    <t>Percent of Total</t>
  </si>
  <si>
    <t>Language Spoken at Home in Hennepin County, Persons Age 5 Years and Older</t>
  </si>
  <si>
    <t>PCT10. AGE BY LANGUAGE SPOKEN AT HOME FOR THE POPULATION 5 YEARS AND OVER [83] - Universe: Population 5 years and over</t>
  </si>
  <si>
    <t>Data Set: </t>
  </si>
  <si>
    <t>Census 2000 Summary File 3 (SF 3) - Sample Data</t>
  </si>
  <si>
    <t>NOTE: Data based on a sample except in P3, P4, H3, and H4. For information on confidentiality protection, sampling error, nonsampling error, and definitions see</t>
  </si>
  <si>
    <t>http://factfinder.census.gov/home/en/datanotes/expsf3.htm</t>
  </si>
  <si>
    <t>.</t>
  </si>
  <si>
    <t> </t>
  </si>
  <si>
    <t>Hennepin County, Minnesota</t>
  </si>
  <si>
    <t>Minneapolis city, Hennepin County, Minnesota</t>
  </si>
  <si>
    <t>5 to 17 years:</t>
  </si>
  <si>
    <t>Table PCT10 With Codes (PDF 4KB)</t>
  </si>
  <si>
    <t>U.S. Census Bureau</t>
  </si>
  <si>
    <t>Census 2000</t>
  </si>
  <si>
    <t>Standard Error/Variance documentation for this dataset:</t>
  </si>
  <si>
    <t>Accuracy of the Data: Census 2000 Summary File 3 (SF 3) - Sample Data (PDF 141.5KB)</t>
  </si>
  <si>
    <t>Accessed by MTH on 11/5/2003</t>
  </si>
  <si>
    <t>Mpls Sorted Alphabetically</t>
  </si>
  <si>
    <t>Total 18and Over</t>
  </si>
  <si>
    <t>Total 5 and Over</t>
  </si>
  <si>
    <t>Total 5-17</t>
  </si>
  <si>
    <t>Language Spoken at Home in Hennepin County and Minneapolis, Persons Age 5 Years and Older, U.S. Census 2000</t>
  </si>
  <si>
    <t>Mpls Sorted by Number</t>
  </si>
  <si>
    <t>LANGUAGE SPOKEN AT HOME</t>
  </si>
  <si>
    <t>Language Spoken at Home in Minneapolis, Persons Age 5 Years and Older</t>
  </si>
  <si>
    <t>Produced by Hennepin County Children, Family, and Adult Services, 11/5/2003</t>
  </si>
  <si>
    <t>http://factfinder.census.gov/servlet/DTGeoSearchByListServlet?ds_name=DEC_2000_SF3_U&amp;_lang=en&amp;_ts=86099958480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</si>
</sst>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164" fontId="1" fillId="0" borderId="0" xfId="21" applyNumberFormat="1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21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21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64" fontId="0" fillId="0" borderId="4" xfId="21" applyNumberFormat="1" applyBorder="1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20" applyFont="1" applyAlignment="1">
      <alignment/>
    </xf>
    <xf numFmtId="0" fontId="1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2" borderId="5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1" fillId="0" borderId="7" xfId="0" applyFont="1" applyBorder="1" applyAlignment="1">
      <alignment wrapText="1"/>
    </xf>
    <xf numFmtId="9" fontId="0" fillId="0" borderId="0" xfId="2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64" fontId="1" fillId="0" borderId="4" xfId="21" applyNumberFormat="1" applyFont="1" applyBorder="1" applyAlignment="1">
      <alignment/>
    </xf>
    <xf numFmtId="0" fontId="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home/en/datanotes/expsf3.htm" TargetMode="External" /><Relationship Id="rId2" Type="http://schemas.openxmlformats.org/officeDocument/2006/relationships/hyperlink" Target="http://www.census.gov/prod/cen2000/doc/sf3chap8.pdf" TargetMode="External" /><Relationship Id="rId3" Type="http://schemas.openxmlformats.org/officeDocument/2006/relationships/hyperlink" Target="http://factfinder.census.gov/servlet/DTGeoSearchByListServlet?ds_name=DEC_2000_SF3_U&amp;_lang=en&amp;_ts=8609995848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2.625" style="0" customWidth="1"/>
    <col min="2" max="2" width="11.625" style="0" customWidth="1"/>
    <col min="3" max="3" width="11.375" style="0" customWidth="1"/>
    <col min="4" max="4" width="7.625" style="0" customWidth="1"/>
    <col min="5" max="5" width="32.625" style="0" customWidth="1"/>
    <col min="6" max="6" width="11.625" style="0" customWidth="1"/>
    <col min="7" max="7" width="10.375" style="0" customWidth="1"/>
  </cols>
  <sheetData>
    <row r="1" ht="18.75">
      <c r="A1" s="2" t="s">
        <v>186</v>
      </c>
    </row>
    <row r="2" ht="18.75">
      <c r="A2" s="2" t="s">
        <v>0</v>
      </c>
    </row>
    <row r="3" ht="15.75">
      <c r="A3" s="1" t="s">
        <v>1</v>
      </c>
    </row>
    <row r="4" ht="15.75">
      <c r="A4" s="1"/>
    </row>
    <row r="5" spans="1:5" ht="15.75">
      <c r="A5" s="1" t="s">
        <v>180</v>
      </c>
      <c r="E5" s="1" t="s">
        <v>181</v>
      </c>
    </row>
    <row r="6" spans="1:7" ht="31.5">
      <c r="A6" s="1" t="s">
        <v>136</v>
      </c>
      <c r="B6" s="8" t="s">
        <v>135</v>
      </c>
      <c r="C6" s="22" t="s">
        <v>185</v>
      </c>
      <c r="E6" s="1" t="s">
        <v>136</v>
      </c>
      <c r="F6" s="8" t="s">
        <v>135</v>
      </c>
      <c r="G6" s="22" t="s">
        <v>185</v>
      </c>
    </row>
    <row r="7" spans="1:7" ht="15.75">
      <c r="A7" s="13" t="str">
        <f>'Field Names'!C11</f>
        <v>African languages</v>
      </c>
      <c r="B7" s="14">
        <f>'Field Names'!E11+'Field Names'!E52</f>
        <v>14642</v>
      </c>
      <c r="C7" s="15">
        <f>B7/B$47</f>
        <v>0.01402747054298248</v>
      </c>
      <c r="E7" s="13" t="str">
        <f>'Field Names'!O11</f>
        <v>Speak only English</v>
      </c>
      <c r="F7" s="14">
        <f>'Field Names'!N11</f>
        <v>909793</v>
      </c>
      <c r="G7" s="15">
        <f>F7/F$47</f>
        <v>0.8716086946941443</v>
      </c>
    </row>
    <row r="8" spans="1:7" ht="15.75">
      <c r="A8" s="16" t="str">
        <f>'Field Names'!C12</f>
        <v>Arabic</v>
      </c>
      <c r="B8" s="17">
        <f>'Field Names'!E12+'Field Names'!E53</f>
        <v>2678</v>
      </c>
      <c r="C8" s="18">
        <f aca="true" t="shared" si="0" ref="C8:C47">B8/B$47</f>
        <v>0.0025656034772645188</v>
      </c>
      <c r="E8" s="16" t="str">
        <f>'Field Names'!O12</f>
        <v>Spanish or Spanish Creole</v>
      </c>
      <c r="F8" s="17">
        <f>'Field Names'!N12</f>
        <v>42540</v>
      </c>
      <c r="G8" s="18">
        <f aca="true" t="shared" si="1" ref="G8:G46">F8/F$47</f>
        <v>0.04075458249545654</v>
      </c>
    </row>
    <row r="9" spans="1:7" ht="15.75">
      <c r="A9" s="16" t="str">
        <f>'Field Names'!C13</f>
        <v>Armenian</v>
      </c>
      <c r="B9" s="17">
        <f>'Field Names'!E13+'Field Names'!E54</f>
        <v>38</v>
      </c>
      <c r="C9" s="18">
        <f t="shared" si="0"/>
        <v>3.6405127758047686E-05</v>
      </c>
      <c r="E9" s="16" t="str">
        <f>'Field Names'!O13</f>
        <v>African languages</v>
      </c>
      <c r="F9" s="17">
        <f>'Field Names'!N13</f>
        <v>14642</v>
      </c>
      <c r="G9" s="18">
        <f t="shared" si="1"/>
        <v>0.01402747054298248</v>
      </c>
    </row>
    <row r="10" spans="1:7" ht="15.75">
      <c r="A10" s="16" t="str">
        <f>'Field Names'!C14</f>
        <v>Chinese</v>
      </c>
      <c r="B10" s="17">
        <f>'Field Names'!E14+'Field Names'!E55</f>
        <v>5000</v>
      </c>
      <c r="C10" s="18">
        <f t="shared" si="0"/>
        <v>0.004790148389216801</v>
      </c>
      <c r="E10" s="16" t="str">
        <f>'Field Names'!O14</f>
        <v>Miao, Hmong</v>
      </c>
      <c r="F10" s="17">
        <f>'Field Names'!N14</f>
        <v>12662</v>
      </c>
      <c r="G10" s="18">
        <f t="shared" si="1"/>
        <v>0.012130571780852627</v>
      </c>
    </row>
    <row r="11" spans="1:7" ht="15.75">
      <c r="A11" s="16" t="str">
        <f>'Field Names'!C15</f>
        <v>English only</v>
      </c>
      <c r="B11" s="17">
        <f>'Field Names'!E15+'Field Names'!E56</f>
        <v>909793</v>
      </c>
      <c r="C11" s="18">
        <f t="shared" si="0"/>
        <v>0.8716086946941443</v>
      </c>
      <c r="E11" s="16" t="str">
        <f>'Field Names'!O15</f>
        <v>Vietnamese</v>
      </c>
      <c r="F11" s="17">
        <f>'Field Names'!N15</f>
        <v>7145</v>
      </c>
      <c r="G11" s="18">
        <f t="shared" si="1"/>
        <v>0.0068451220481908085</v>
      </c>
    </row>
    <row r="12" spans="1:7" ht="15.75">
      <c r="A12" s="16" t="str">
        <f>'Field Names'!C16</f>
        <v>French (incl. Patois, Cajun)</v>
      </c>
      <c r="B12" s="17">
        <f>'Field Names'!E16+'Field Names'!E57</f>
        <v>5917</v>
      </c>
      <c r="C12" s="18">
        <f t="shared" si="0"/>
        <v>0.005668661603799163</v>
      </c>
      <c r="E12" s="16" t="str">
        <f>'Field Names'!O16</f>
        <v>German</v>
      </c>
      <c r="F12" s="17">
        <f>'Field Names'!N16</f>
        <v>5933</v>
      </c>
      <c r="G12" s="18">
        <f t="shared" si="1"/>
        <v>0.005683990078644657</v>
      </c>
    </row>
    <row r="13" spans="1:7" ht="15.75">
      <c r="A13" s="16" t="str">
        <f>'Field Names'!C17</f>
        <v>French Creole</v>
      </c>
      <c r="B13" s="17">
        <f>'Field Names'!E17+'Field Names'!E58</f>
        <v>155</v>
      </c>
      <c r="C13" s="18">
        <f t="shared" si="0"/>
        <v>0.00014849460006572085</v>
      </c>
      <c r="E13" s="16" t="str">
        <f>'Field Names'!O17</f>
        <v>French (incl. Patois, Cajun)</v>
      </c>
      <c r="F13" s="17">
        <f>'Field Names'!N17</f>
        <v>5917</v>
      </c>
      <c r="G13" s="18">
        <f t="shared" si="1"/>
        <v>0.005668661603799163</v>
      </c>
    </row>
    <row r="14" spans="1:7" ht="15.75">
      <c r="A14" s="16" t="str">
        <f>'Field Names'!C18</f>
        <v>German</v>
      </c>
      <c r="B14" s="17">
        <f>'Field Names'!E18+'Field Names'!E59</f>
        <v>5933</v>
      </c>
      <c r="C14" s="18">
        <f t="shared" si="0"/>
        <v>0.005683990078644657</v>
      </c>
      <c r="E14" s="16" t="str">
        <f>'Field Names'!O18</f>
        <v>Russian</v>
      </c>
      <c r="F14" s="17">
        <f>'Field Names'!N18</f>
        <v>5146</v>
      </c>
      <c r="G14" s="18">
        <f t="shared" si="1"/>
        <v>0.004930020722181932</v>
      </c>
    </row>
    <row r="15" spans="1:7" ht="15.75">
      <c r="A15" s="16" t="str">
        <f>'Field Names'!C19</f>
        <v>Greek</v>
      </c>
      <c r="B15" s="17">
        <f>'Field Names'!E19+'Field Names'!E60</f>
        <v>661</v>
      </c>
      <c r="C15" s="18">
        <f t="shared" si="0"/>
        <v>0.0006332576170544612</v>
      </c>
      <c r="E15" s="16" t="str">
        <f>'Field Names'!O19</f>
        <v>Chinese</v>
      </c>
      <c r="F15" s="17">
        <f>'Field Names'!N19</f>
        <v>5000</v>
      </c>
      <c r="G15" s="18">
        <f t="shared" si="1"/>
        <v>0.004790148389216801</v>
      </c>
    </row>
    <row r="16" spans="1:7" ht="15.75">
      <c r="A16" s="16" t="str">
        <f>'Field Names'!C20</f>
        <v>Gujarathi</v>
      </c>
      <c r="B16" s="17">
        <f>'Field Names'!E20+'Field Names'!E61</f>
        <v>508</v>
      </c>
      <c r="C16" s="18">
        <f t="shared" si="0"/>
        <v>0.000486679076344427</v>
      </c>
      <c r="E16" s="16" t="str">
        <f>'Field Names'!O20</f>
        <v>Laotian</v>
      </c>
      <c r="F16" s="17">
        <f>'Field Names'!N20</f>
        <v>4039</v>
      </c>
      <c r="G16" s="18">
        <f t="shared" si="1"/>
        <v>0.003869481868809332</v>
      </c>
    </row>
    <row r="17" spans="1:7" ht="15.75">
      <c r="A17" s="16" t="str">
        <f>'Field Names'!C21</f>
        <v>Hebrew</v>
      </c>
      <c r="B17" s="17">
        <f>'Field Names'!E21+'Field Names'!E62</f>
        <v>715</v>
      </c>
      <c r="C17" s="18">
        <f t="shared" si="0"/>
        <v>0.0006849912196580025</v>
      </c>
      <c r="E17" s="16" t="str">
        <f>'Field Names'!O21</f>
        <v>Other Asian languages</v>
      </c>
      <c r="F17" s="17">
        <f>'Field Names'!N21</f>
        <v>2778</v>
      </c>
      <c r="G17" s="18">
        <f t="shared" si="1"/>
        <v>0.002661406445048855</v>
      </c>
    </row>
    <row r="18" spans="1:7" ht="15.75">
      <c r="A18" s="16" t="str">
        <f>'Field Names'!C22</f>
        <v>Hindi</v>
      </c>
      <c r="B18" s="17">
        <f>'Field Names'!E22+'Field Names'!E63</f>
        <v>1264</v>
      </c>
      <c r="C18" s="18">
        <f t="shared" si="0"/>
        <v>0.0012109495127940074</v>
      </c>
      <c r="E18" s="16" t="str">
        <f>'Field Names'!O22</f>
        <v>Scandinavian languages</v>
      </c>
      <c r="F18" s="17">
        <f>'Field Names'!N22</f>
        <v>2738</v>
      </c>
      <c r="G18" s="18">
        <f t="shared" si="1"/>
        <v>0.00262308525793512</v>
      </c>
    </row>
    <row r="19" spans="1:7" ht="15.75">
      <c r="A19" s="16" t="str">
        <f>'Field Names'!C23</f>
        <v>Hungarian</v>
      </c>
      <c r="B19" s="17">
        <f>'Field Names'!E23+'Field Names'!E64</f>
        <v>229</v>
      </c>
      <c r="C19" s="18">
        <f t="shared" si="0"/>
        <v>0.00021938879622612948</v>
      </c>
      <c r="E19" s="16" t="str">
        <f>'Field Names'!O23</f>
        <v>Arabic</v>
      </c>
      <c r="F19" s="17">
        <f>'Field Names'!N23</f>
        <v>2678</v>
      </c>
      <c r="G19" s="18">
        <f t="shared" si="1"/>
        <v>0.0025656034772645188</v>
      </c>
    </row>
    <row r="20" spans="1:7" ht="15.75">
      <c r="A20" s="16" t="str">
        <f>'Field Names'!C24</f>
        <v>Italian</v>
      </c>
      <c r="B20" s="17">
        <f>'Field Names'!E24+'Field Names'!E65</f>
        <v>939</v>
      </c>
      <c r="C20" s="18">
        <f t="shared" si="0"/>
        <v>0.0008995898674949152</v>
      </c>
      <c r="E20" s="16" t="str">
        <f>'Field Names'!O24</f>
        <v>Mon-Khmer, Cambodian</v>
      </c>
      <c r="F20" s="17">
        <f>'Field Names'!N24</f>
        <v>1773</v>
      </c>
      <c r="G20" s="18">
        <f t="shared" si="1"/>
        <v>0.0016985866188162777</v>
      </c>
    </row>
    <row r="21" spans="1:7" ht="15.75">
      <c r="A21" s="16" t="str">
        <f>'Field Names'!C25</f>
        <v>Japanese</v>
      </c>
      <c r="B21" s="17">
        <f>'Field Names'!E25+'Field Names'!E66</f>
        <v>1417</v>
      </c>
      <c r="C21" s="18">
        <f t="shared" si="0"/>
        <v>0.0013575280535040415</v>
      </c>
      <c r="E21" s="16" t="str">
        <f>'Field Names'!O25</f>
        <v>Korean</v>
      </c>
      <c r="F21" s="17">
        <f>'Field Names'!N25</f>
        <v>1733</v>
      </c>
      <c r="G21" s="18">
        <f t="shared" si="1"/>
        <v>0.0016602654317025432</v>
      </c>
    </row>
    <row r="22" spans="1:7" ht="15.75">
      <c r="A22" s="16" t="str">
        <f>'Field Names'!C26</f>
        <v>Korean</v>
      </c>
      <c r="B22" s="17">
        <f>'Field Names'!E26+'Field Names'!E67</f>
        <v>1733</v>
      </c>
      <c r="C22" s="18">
        <f t="shared" si="0"/>
        <v>0.0016602654317025432</v>
      </c>
      <c r="E22" s="16" t="str">
        <f>'Field Names'!O26</f>
        <v>Other Slavic languages</v>
      </c>
      <c r="F22" s="17">
        <f>'Field Names'!N26</f>
        <v>1640</v>
      </c>
      <c r="G22" s="18">
        <f t="shared" si="1"/>
        <v>0.0015711686716631107</v>
      </c>
    </row>
    <row r="23" spans="1:7" ht="15.75">
      <c r="A23" s="16" t="str">
        <f>'Field Names'!C27</f>
        <v>Laotian</v>
      </c>
      <c r="B23" s="17">
        <f>'Field Names'!E27+'Field Names'!E68</f>
        <v>4039</v>
      </c>
      <c r="C23" s="18">
        <f t="shared" si="0"/>
        <v>0.003869481868809332</v>
      </c>
      <c r="E23" s="16" t="str">
        <f>'Field Names'!O27</f>
        <v>Japanese</v>
      </c>
      <c r="F23" s="17">
        <f>'Field Names'!N27</f>
        <v>1417</v>
      </c>
      <c r="G23" s="18">
        <f t="shared" si="1"/>
        <v>0.0013575280535040415</v>
      </c>
    </row>
    <row r="24" spans="1:7" ht="15.75">
      <c r="A24" s="16" t="str">
        <f>'Field Names'!C28</f>
        <v>Miao, Hmong</v>
      </c>
      <c r="B24" s="17">
        <f>'Field Names'!E28+'Field Names'!E69</f>
        <v>12662</v>
      </c>
      <c r="C24" s="18">
        <f t="shared" si="0"/>
        <v>0.012130571780852627</v>
      </c>
      <c r="E24" s="16" t="str">
        <f>'Field Names'!O28</f>
        <v>Hindi</v>
      </c>
      <c r="F24" s="17">
        <f>'Field Names'!N28</f>
        <v>1264</v>
      </c>
      <c r="G24" s="18">
        <f t="shared" si="1"/>
        <v>0.0012109495127940074</v>
      </c>
    </row>
    <row r="25" spans="1:7" ht="15.75">
      <c r="A25" s="16" t="str">
        <f>'Field Names'!C29</f>
        <v>Mon-Khmer, Cambodian</v>
      </c>
      <c r="B25" s="17">
        <f>'Field Names'!E29+'Field Names'!E70</f>
        <v>1773</v>
      </c>
      <c r="C25" s="18">
        <f t="shared" si="0"/>
        <v>0.0016985866188162777</v>
      </c>
      <c r="E25" s="16" t="str">
        <f>'Field Names'!O29</f>
        <v>Other Indic languages</v>
      </c>
      <c r="F25" s="17">
        <f>'Field Names'!N29</f>
        <v>1225</v>
      </c>
      <c r="G25" s="18">
        <f t="shared" si="1"/>
        <v>0.0011735863553581163</v>
      </c>
    </row>
    <row r="26" spans="1:7" ht="15.75">
      <c r="A26" s="16" t="str">
        <f>'Field Names'!C30</f>
        <v>Navajo</v>
      </c>
      <c r="B26" s="17">
        <f>'Field Names'!E30+'Field Names'!E71</f>
        <v>16</v>
      </c>
      <c r="C26" s="18">
        <f t="shared" si="0"/>
        <v>1.5328474845493763E-05</v>
      </c>
      <c r="E26" s="16" t="str">
        <f>'Field Names'!O30</f>
        <v>Persian</v>
      </c>
      <c r="F26" s="17">
        <f>'Field Names'!N30</f>
        <v>1155</v>
      </c>
      <c r="G26" s="18">
        <f t="shared" si="1"/>
        <v>0.0011065242779090812</v>
      </c>
    </row>
    <row r="27" spans="1:7" ht="15.75">
      <c r="A27" s="16" t="str">
        <f>'Field Names'!C31</f>
        <v>Other and unspecified languages</v>
      </c>
      <c r="B27" s="17">
        <f>'Field Names'!E31+'Field Names'!E72</f>
        <v>856</v>
      </c>
      <c r="C27" s="18">
        <f t="shared" si="0"/>
        <v>0.0008200734042339164</v>
      </c>
      <c r="E27" s="16" t="str">
        <f>'Field Names'!O31</f>
        <v>Serbo-Croatian</v>
      </c>
      <c r="F27" s="17">
        <f>'Field Names'!N31</f>
        <v>1123</v>
      </c>
      <c r="G27" s="18">
        <f t="shared" si="1"/>
        <v>0.0010758673282180936</v>
      </c>
    </row>
    <row r="28" spans="1:7" ht="15.75">
      <c r="A28" s="16" t="str">
        <f>'Field Names'!C32</f>
        <v>Other Asian languages</v>
      </c>
      <c r="B28" s="17">
        <f>'Field Names'!E32+'Field Names'!E73</f>
        <v>2778</v>
      </c>
      <c r="C28" s="18">
        <f t="shared" si="0"/>
        <v>0.002661406445048855</v>
      </c>
      <c r="E28" s="16" t="str">
        <f>'Field Names'!O32</f>
        <v>Tagalog</v>
      </c>
      <c r="F28" s="17">
        <f>'Field Names'!N32</f>
        <v>1092</v>
      </c>
      <c r="G28" s="18">
        <f t="shared" si="1"/>
        <v>0.0010461684082049493</v>
      </c>
    </row>
    <row r="29" spans="1:7" ht="15.75">
      <c r="A29" s="16" t="str">
        <f>'Field Names'!C33</f>
        <v>Other Indic languages</v>
      </c>
      <c r="B29" s="17">
        <f>'Field Names'!E33+'Field Names'!E74</f>
        <v>1225</v>
      </c>
      <c r="C29" s="18">
        <f t="shared" si="0"/>
        <v>0.0011735863553581163</v>
      </c>
      <c r="E29" s="16" t="str">
        <f>'Field Names'!O33</f>
        <v>Other Indo-European languages</v>
      </c>
      <c r="F29" s="17">
        <f>'Field Names'!N33</f>
        <v>1080</v>
      </c>
      <c r="G29" s="18">
        <f t="shared" si="1"/>
        <v>0.0010346720520708291</v>
      </c>
    </row>
    <row r="30" spans="1:7" ht="15.75">
      <c r="A30" s="16" t="str">
        <f>'Field Names'!C34</f>
        <v>Other Indo-European languages</v>
      </c>
      <c r="B30" s="17">
        <f>'Field Names'!E34+'Field Names'!E75</f>
        <v>1080</v>
      </c>
      <c r="C30" s="18">
        <f t="shared" si="0"/>
        <v>0.0010346720520708291</v>
      </c>
      <c r="E30" s="16" t="str">
        <f>'Field Names'!O34</f>
        <v>Polish</v>
      </c>
      <c r="F30" s="17">
        <f>'Field Names'!N34</f>
        <v>1062</v>
      </c>
      <c r="G30" s="18">
        <f t="shared" si="1"/>
        <v>0.0010174275178696486</v>
      </c>
    </row>
    <row r="31" spans="1:7" ht="15.75">
      <c r="A31" s="16" t="str">
        <f>'Field Names'!C35</f>
        <v>Other Native North American languages</v>
      </c>
      <c r="B31" s="17">
        <f>'Field Names'!E35+'Field Names'!E76</f>
        <v>965</v>
      </c>
      <c r="C31" s="18">
        <f t="shared" si="0"/>
        <v>0.0009244986391188426</v>
      </c>
      <c r="E31" s="16" t="str">
        <f>'Field Names'!O35</f>
        <v>Urdu</v>
      </c>
      <c r="F31" s="17">
        <f>'Field Names'!N35</f>
        <v>1052</v>
      </c>
      <c r="G31" s="18">
        <f t="shared" si="1"/>
        <v>0.0010078472210912149</v>
      </c>
    </row>
    <row r="32" spans="1:7" ht="15.75">
      <c r="A32" s="16" t="str">
        <f>'Field Names'!C36</f>
        <v>Other Pacific Island languages</v>
      </c>
      <c r="B32" s="17">
        <f>'Field Names'!E36+'Field Names'!E77</f>
        <v>331</v>
      </c>
      <c r="C32" s="18">
        <f t="shared" si="0"/>
        <v>0.00031710782336615223</v>
      </c>
      <c r="E32" s="16" t="str">
        <f>'Field Names'!O36</f>
        <v>Other Native North American languages</v>
      </c>
      <c r="F32" s="17">
        <f>'Field Names'!N36</f>
        <v>965</v>
      </c>
      <c r="G32" s="18">
        <f t="shared" si="1"/>
        <v>0.0009244986391188426</v>
      </c>
    </row>
    <row r="33" spans="1:7" ht="15.75">
      <c r="A33" s="16" t="str">
        <f>'Field Names'!C37</f>
        <v>Other Slavic languages</v>
      </c>
      <c r="B33" s="17">
        <f>'Field Names'!E37+'Field Names'!E78</f>
        <v>1640</v>
      </c>
      <c r="C33" s="18">
        <f t="shared" si="0"/>
        <v>0.0015711686716631107</v>
      </c>
      <c r="E33" s="16" t="str">
        <f>'Field Names'!O37</f>
        <v>Italian</v>
      </c>
      <c r="F33" s="17">
        <f>'Field Names'!N37</f>
        <v>939</v>
      </c>
      <c r="G33" s="18">
        <f t="shared" si="1"/>
        <v>0.0008995898674949152</v>
      </c>
    </row>
    <row r="34" spans="1:7" ht="15.75">
      <c r="A34" s="16" t="str">
        <f>'Field Names'!C38</f>
        <v>Other West Germanic languages</v>
      </c>
      <c r="B34" s="17">
        <f>'Field Names'!E38+'Field Names'!E79</f>
        <v>376</v>
      </c>
      <c r="C34" s="18">
        <f t="shared" si="0"/>
        <v>0.0003602191588691034</v>
      </c>
      <c r="E34" s="16" t="str">
        <f>'Field Names'!O38</f>
        <v>Other and unspecified languages</v>
      </c>
      <c r="F34" s="17">
        <f>'Field Names'!N38</f>
        <v>856</v>
      </c>
      <c r="G34" s="18">
        <f t="shared" si="1"/>
        <v>0.0008200734042339164</v>
      </c>
    </row>
    <row r="35" spans="1:7" ht="15.75">
      <c r="A35" s="16" t="str">
        <f>'Field Names'!C39</f>
        <v>Persian</v>
      </c>
      <c r="B35" s="17">
        <f>'Field Names'!E39+'Field Names'!E80</f>
        <v>1155</v>
      </c>
      <c r="C35" s="18">
        <f t="shared" si="0"/>
        <v>0.0011065242779090812</v>
      </c>
      <c r="E35" s="16" t="str">
        <f>'Field Names'!O39</f>
        <v>Hebrew</v>
      </c>
      <c r="F35" s="17">
        <f>'Field Names'!N39</f>
        <v>715</v>
      </c>
      <c r="G35" s="18">
        <f t="shared" si="1"/>
        <v>0.0006849912196580025</v>
      </c>
    </row>
    <row r="36" spans="1:7" ht="15.75">
      <c r="A36" s="16" t="str">
        <f>'Field Names'!C40</f>
        <v>Polish</v>
      </c>
      <c r="B36" s="17">
        <f>'Field Names'!E40+'Field Names'!E81</f>
        <v>1062</v>
      </c>
      <c r="C36" s="18">
        <f t="shared" si="0"/>
        <v>0.0010174275178696486</v>
      </c>
      <c r="E36" s="16" t="str">
        <f>'Field Names'!O40</f>
        <v>Greek</v>
      </c>
      <c r="F36" s="17">
        <f>'Field Names'!N40</f>
        <v>661</v>
      </c>
      <c r="G36" s="18">
        <f t="shared" si="1"/>
        <v>0.0006332576170544612</v>
      </c>
    </row>
    <row r="37" spans="1:7" ht="15.75">
      <c r="A37" s="16" t="str">
        <f>'Field Names'!C41</f>
        <v>Portuguese or Portuguese Creole</v>
      </c>
      <c r="B37" s="17">
        <f>'Field Names'!E41+'Field Names'!E82</f>
        <v>645</v>
      </c>
      <c r="C37" s="18">
        <f t="shared" si="0"/>
        <v>0.0006179291422089674</v>
      </c>
      <c r="E37" s="16" t="str">
        <f>'Field Names'!O41</f>
        <v>Portuguese or Portuguese Creole</v>
      </c>
      <c r="F37" s="17">
        <f>'Field Names'!N41</f>
        <v>645</v>
      </c>
      <c r="G37" s="18">
        <f t="shared" si="1"/>
        <v>0.0006179291422089674</v>
      </c>
    </row>
    <row r="38" spans="1:7" ht="15.75">
      <c r="A38" s="16" t="str">
        <f>'Field Names'!C42</f>
        <v>Russian</v>
      </c>
      <c r="B38" s="17">
        <f>'Field Names'!E42+'Field Names'!E83</f>
        <v>5146</v>
      </c>
      <c r="C38" s="18">
        <f t="shared" si="0"/>
        <v>0.004930020722181932</v>
      </c>
      <c r="E38" s="16" t="str">
        <f>'Field Names'!O42</f>
        <v>Gujarathi</v>
      </c>
      <c r="F38" s="17">
        <f>'Field Names'!N42</f>
        <v>508</v>
      </c>
      <c r="G38" s="18">
        <f t="shared" si="1"/>
        <v>0.000486679076344427</v>
      </c>
    </row>
    <row r="39" spans="1:7" ht="15.75">
      <c r="A39" s="16" t="str">
        <f>'Field Names'!C43</f>
        <v>Scandinavian languages</v>
      </c>
      <c r="B39" s="17">
        <f>'Field Names'!E43+'Field Names'!E84</f>
        <v>2738</v>
      </c>
      <c r="C39" s="18">
        <f t="shared" si="0"/>
        <v>0.00262308525793512</v>
      </c>
      <c r="E39" s="16" t="str">
        <f>'Field Names'!O43</f>
        <v>Thai</v>
      </c>
      <c r="F39" s="17">
        <f>'Field Names'!N43</f>
        <v>431</v>
      </c>
      <c r="G39" s="18">
        <f t="shared" si="1"/>
        <v>0.0004129107911504883</v>
      </c>
    </row>
    <row r="40" spans="1:7" ht="15.75">
      <c r="A40" s="16" t="str">
        <f>'Field Names'!C44</f>
        <v>Serbo-Croatian</v>
      </c>
      <c r="B40" s="17">
        <f>'Field Names'!E44+'Field Names'!E85</f>
        <v>1123</v>
      </c>
      <c r="C40" s="18">
        <f t="shared" si="0"/>
        <v>0.0010758673282180936</v>
      </c>
      <c r="E40" s="16" t="str">
        <f>'Field Names'!O44</f>
        <v>Other West Germanic languages</v>
      </c>
      <c r="F40" s="17">
        <f>'Field Names'!N44</f>
        <v>376</v>
      </c>
      <c r="G40" s="18">
        <f t="shared" si="1"/>
        <v>0.0003602191588691034</v>
      </c>
    </row>
    <row r="41" spans="1:7" ht="15.75">
      <c r="A41" s="16" t="str">
        <f>'Field Names'!C45</f>
        <v>Spanish or Spanish Creole</v>
      </c>
      <c r="B41" s="17">
        <f>'Field Names'!E45+'Field Names'!E86</f>
        <v>42540</v>
      </c>
      <c r="C41" s="18">
        <f t="shared" si="0"/>
        <v>0.04075458249545654</v>
      </c>
      <c r="E41" s="16" t="str">
        <f>'Field Names'!O45</f>
        <v>Other Pacific Island languages</v>
      </c>
      <c r="F41" s="17">
        <f>'Field Names'!N45</f>
        <v>331</v>
      </c>
      <c r="G41" s="18">
        <f t="shared" si="1"/>
        <v>0.00031710782336615223</v>
      </c>
    </row>
    <row r="42" spans="1:7" ht="15.75">
      <c r="A42" s="16" t="str">
        <f>'Field Names'!C46</f>
        <v>Tagalog</v>
      </c>
      <c r="B42" s="17">
        <f>'Field Names'!E46+'Field Names'!E87</f>
        <v>1092</v>
      </c>
      <c r="C42" s="18">
        <f t="shared" si="0"/>
        <v>0.0010461684082049493</v>
      </c>
      <c r="E42" s="16" t="str">
        <f>'Field Names'!O46</f>
        <v>Yiddish</v>
      </c>
      <c r="F42" s="17">
        <f>'Field Names'!N46</f>
        <v>317</v>
      </c>
      <c r="G42" s="18">
        <f t="shared" si="1"/>
        <v>0.0003036954078763452</v>
      </c>
    </row>
    <row r="43" spans="1:7" ht="15.75">
      <c r="A43" s="16" t="str">
        <f>'Field Names'!C47</f>
        <v>Thai</v>
      </c>
      <c r="B43" s="17">
        <f>'Field Names'!E47+'Field Names'!E88</f>
        <v>431</v>
      </c>
      <c r="C43" s="18">
        <f t="shared" si="0"/>
        <v>0.0004129107911504883</v>
      </c>
      <c r="E43" s="16" t="str">
        <f>'Field Names'!O47</f>
        <v>Hungarian</v>
      </c>
      <c r="F43" s="17">
        <f>'Field Names'!N47</f>
        <v>229</v>
      </c>
      <c r="G43" s="18">
        <f t="shared" si="1"/>
        <v>0.00021938879622612948</v>
      </c>
    </row>
    <row r="44" spans="1:7" ht="15.75">
      <c r="A44" s="16" t="str">
        <f>'Field Names'!C48</f>
        <v>Urdu</v>
      </c>
      <c r="B44" s="17">
        <f>'Field Names'!E48+'Field Names'!E89</f>
        <v>1052</v>
      </c>
      <c r="C44" s="18">
        <f t="shared" si="0"/>
        <v>0.0010078472210912149</v>
      </c>
      <c r="E44" s="16" t="str">
        <f>'Field Names'!O48</f>
        <v>French Creole</v>
      </c>
      <c r="F44" s="17">
        <f>'Field Names'!N48</f>
        <v>155</v>
      </c>
      <c r="G44" s="18">
        <f t="shared" si="1"/>
        <v>0.00014849460006572085</v>
      </c>
    </row>
    <row r="45" spans="1:7" ht="15.75">
      <c r="A45" s="16" t="str">
        <f>'Field Names'!C49</f>
        <v>Vietnamese</v>
      </c>
      <c r="B45" s="17">
        <f>'Field Names'!E49+'Field Names'!E90</f>
        <v>7145</v>
      </c>
      <c r="C45" s="18">
        <f t="shared" si="0"/>
        <v>0.0068451220481908085</v>
      </c>
      <c r="E45" s="16" t="str">
        <f>'Field Names'!O49</f>
        <v>Armenian</v>
      </c>
      <c r="F45" s="17">
        <f>'Field Names'!N49</f>
        <v>38</v>
      </c>
      <c r="G45" s="18">
        <f t="shared" si="1"/>
        <v>3.6405127758047686E-05</v>
      </c>
    </row>
    <row r="46" spans="1:7" ht="15.75">
      <c r="A46" s="19" t="str">
        <f>'Field Names'!C50</f>
        <v>Yiddish</v>
      </c>
      <c r="B46" s="20">
        <f>'Field Names'!E50+'Field Names'!E91</f>
        <v>317</v>
      </c>
      <c r="C46" s="21">
        <f t="shared" si="0"/>
        <v>0.0003036954078763452</v>
      </c>
      <c r="E46" s="19" t="str">
        <f>'Field Names'!O50</f>
        <v>Navajo</v>
      </c>
      <c r="F46" s="20">
        <f>'Field Names'!N50</f>
        <v>16</v>
      </c>
      <c r="G46" s="21">
        <f t="shared" si="1"/>
        <v>1.5328474845493763E-05</v>
      </c>
    </row>
    <row r="47" spans="1:7" ht="15.75">
      <c r="A47" s="1" t="s">
        <v>137</v>
      </c>
      <c r="B47" s="11">
        <f>SUM(B7:B46)</f>
        <v>1043809</v>
      </c>
      <c r="C47" s="12">
        <f t="shared" si="0"/>
        <v>1</v>
      </c>
      <c r="E47" s="1" t="s">
        <v>137</v>
      </c>
      <c r="F47" s="11">
        <f>SUM(F7:F46)</f>
        <v>1043809</v>
      </c>
      <c r="G47" s="12">
        <f>F47/F$47</f>
        <v>1</v>
      </c>
    </row>
    <row r="48" ht="15.75">
      <c r="B48" s="7"/>
    </row>
    <row r="49" ht="15.75">
      <c r="A49" s="23" t="s">
        <v>184</v>
      </c>
    </row>
  </sheetData>
  <printOptions/>
  <pageMargins left="0.75" right="0.75" top="1" bottom="1" header="0.5" footer="0.5"/>
  <pageSetup fitToHeight="2" fitToWidth="1" horizontalDpi="600" verticalDpi="6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A1" sqref="A1"/>
    </sheetView>
  </sheetViews>
  <sheetFormatPr defaultColWidth="9.00390625" defaultRowHeight="15.75"/>
  <cols>
    <col min="1" max="1" width="33.25390625" style="0" customWidth="1"/>
    <col min="2" max="2" width="12.375" style="0" customWidth="1"/>
    <col min="3" max="3" width="10.625" style="0" customWidth="1"/>
    <col min="4" max="4" width="6.625" style="0" customWidth="1"/>
    <col min="5" max="5" width="33.25390625" style="0" customWidth="1"/>
    <col min="6" max="6" width="12.375" style="0" customWidth="1"/>
    <col min="7" max="7" width="9.625" style="0" customWidth="1"/>
  </cols>
  <sheetData>
    <row r="1" ht="18.75">
      <c r="A1" s="2" t="s">
        <v>210</v>
      </c>
    </row>
    <row r="2" ht="18.75">
      <c r="A2" s="2" t="s">
        <v>0</v>
      </c>
    </row>
    <row r="3" ht="15.75">
      <c r="A3" s="1" t="s">
        <v>1</v>
      </c>
    </row>
    <row r="5" spans="1:5" ht="15.75">
      <c r="A5" s="1" t="s">
        <v>180</v>
      </c>
      <c r="E5" s="1" t="s">
        <v>181</v>
      </c>
    </row>
    <row r="6" spans="1:7" ht="31.5">
      <c r="A6" s="1" t="s">
        <v>136</v>
      </c>
      <c r="B6" s="8" t="s">
        <v>135</v>
      </c>
      <c r="C6" s="22" t="s">
        <v>185</v>
      </c>
      <c r="E6" s="1" t="s">
        <v>136</v>
      </c>
      <c r="F6" s="8" t="s">
        <v>135</v>
      </c>
      <c r="G6" s="22" t="s">
        <v>185</v>
      </c>
    </row>
    <row r="7" spans="1:7" ht="15.75">
      <c r="A7" s="13" t="str">
        <f>'AFF download'!I13</f>
        <v>African languages</v>
      </c>
      <c r="B7" s="14">
        <f>'AFF download'!K13</f>
        <v>10499</v>
      </c>
      <c r="C7" s="15">
        <f>B7/'AFF download'!K$53</f>
        <v>0.029337714849371414</v>
      </c>
      <c r="D7" s="13"/>
      <c r="E7" s="14" t="str">
        <f>'AFF download'!M13</f>
        <v>English only</v>
      </c>
      <c r="F7" s="14">
        <f>'AFF download'!O13</f>
        <v>288932</v>
      </c>
      <c r="G7" s="15">
        <f>F7/'AFF download'!O$53</f>
        <v>0.8073725713742815</v>
      </c>
    </row>
    <row r="8" spans="1:7" ht="15.75">
      <c r="A8" s="16" t="str">
        <f>'AFF download'!I14</f>
        <v>Arabic</v>
      </c>
      <c r="B8" s="17">
        <f>'AFF download'!K14</f>
        <v>1578</v>
      </c>
      <c r="C8" s="18">
        <f>B8/'AFF download'!K$53</f>
        <v>0.004409459380160786</v>
      </c>
      <c r="D8" s="16"/>
      <c r="E8" s="17" t="str">
        <f>'AFF download'!M14</f>
        <v>Spanish or Spanish Creole</v>
      </c>
      <c r="F8" s="17">
        <f>'AFF download'!O14</f>
        <v>25579</v>
      </c>
      <c r="G8" s="18">
        <f>F8/'AFF download'!O$53</f>
        <v>0.07147627470540732</v>
      </c>
    </row>
    <row r="9" spans="1:7" ht="15.75">
      <c r="A9" s="16" t="str">
        <f>'AFF download'!I15</f>
        <v>Armenian</v>
      </c>
      <c r="B9" s="17">
        <f>'AFF download'!K15</f>
        <v>0</v>
      </c>
      <c r="C9" s="18">
        <f>B9/'AFF download'!K$53</f>
        <v>0</v>
      </c>
      <c r="D9" s="16"/>
      <c r="E9" s="17" t="str">
        <f>'AFF download'!M15</f>
        <v>African languages</v>
      </c>
      <c r="F9" s="17">
        <f>'AFF download'!O15</f>
        <v>10499</v>
      </c>
      <c r="G9" s="18">
        <f>F9/'AFF download'!O$53</f>
        <v>0.029337714849371414</v>
      </c>
    </row>
    <row r="10" spans="1:7" ht="15.75">
      <c r="A10" s="16" t="str">
        <f>'AFF download'!I16</f>
        <v>Chinese</v>
      </c>
      <c r="B10" s="17">
        <f>'AFF download'!K16</f>
        <v>1582</v>
      </c>
      <c r="C10" s="18">
        <f>B10/'AFF download'!K$53</f>
        <v>0.004420636716992625</v>
      </c>
      <c r="D10" s="16"/>
      <c r="E10" s="17" t="str">
        <f>'AFF download'!M16</f>
        <v>Miao, Hmong</v>
      </c>
      <c r="F10" s="17">
        <f>'AFF download'!O16</f>
        <v>9667</v>
      </c>
      <c r="G10" s="18">
        <f>F10/'AFF download'!O$53</f>
        <v>0.027012828788348743</v>
      </c>
    </row>
    <row r="11" spans="1:7" ht="15.75">
      <c r="A11" s="16" t="str">
        <f>'AFF download'!I17</f>
        <v>English only</v>
      </c>
      <c r="B11" s="17">
        <f>'AFF download'!K17</f>
        <v>288932</v>
      </c>
      <c r="C11" s="18">
        <f>B11/'AFF download'!K$53</f>
        <v>0.8073725713742815</v>
      </c>
      <c r="D11" s="16"/>
      <c r="E11" s="17" t="str">
        <f>'AFF download'!M17</f>
        <v>French (incl. Patois, Cajun)</v>
      </c>
      <c r="F11" s="17">
        <f>'AFF download'!O17</f>
        <v>2588</v>
      </c>
      <c r="G11" s="18">
        <f>F11/'AFF download'!O$53</f>
        <v>0.0072317369302003255</v>
      </c>
    </row>
    <row r="12" spans="1:7" ht="15.75">
      <c r="A12" s="16" t="str">
        <f>'AFF download'!I18</f>
        <v>French (incl. Patois, Cajun)</v>
      </c>
      <c r="B12" s="17">
        <f>'AFF download'!K18</f>
        <v>2588</v>
      </c>
      <c r="C12" s="18">
        <f>B12/'AFF download'!K$53</f>
        <v>0.0072317369302003255</v>
      </c>
      <c r="D12" s="16"/>
      <c r="E12" s="17" t="str">
        <f>'AFF download'!M18</f>
        <v>Vietnamese</v>
      </c>
      <c r="F12" s="17">
        <f>'AFF download'!O18</f>
        <v>2466</v>
      </c>
      <c r="G12" s="18">
        <f>F12/'AFF download'!O$53</f>
        <v>0.006890828156829213</v>
      </c>
    </row>
    <row r="13" spans="1:7" ht="15.75">
      <c r="A13" s="16" t="str">
        <f>'AFF download'!I19</f>
        <v>French Creole</v>
      </c>
      <c r="B13" s="17">
        <f>'AFF download'!K19</f>
        <v>79</v>
      </c>
      <c r="C13" s="18">
        <f>B13/'AFF download'!K$53</f>
        <v>0.0002207524024288353</v>
      </c>
      <c r="D13" s="16"/>
      <c r="E13" s="17" t="str">
        <f>'AFF download'!M19</f>
        <v>German</v>
      </c>
      <c r="F13" s="17">
        <f>'AFF download'!O19</f>
        <v>1673</v>
      </c>
      <c r="G13" s="18">
        <f>F13/'AFF download'!O$53</f>
        <v>0.00467492112991698</v>
      </c>
    </row>
    <row r="14" spans="1:7" ht="15.75">
      <c r="A14" s="16" t="str">
        <f>'AFF download'!I20</f>
        <v>German</v>
      </c>
      <c r="B14" s="17">
        <f>'AFF download'!K20</f>
        <v>1673</v>
      </c>
      <c r="C14" s="18">
        <f>B14/'AFF download'!K$53</f>
        <v>0.00467492112991698</v>
      </c>
      <c r="D14" s="16"/>
      <c r="E14" s="17" t="str">
        <f>'AFF download'!M20</f>
        <v>Chinese</v>
      </c>
      <c r="F14" s="17">
        <f>'AFF download'!O20</f>
        <v>1582</v>
      </c>
      <c r="G14" s="18">
        <f>F14/'AFF download'!O$53</f>
        <v>0.004420636716992625</v>
      </c>
    </row>
    <row r="15" spans="1:7" ht="15.75">
      <c r="A15" s="16" t="str">
        <f>'AFF download'!I21</f>
        <v>Greek</v>
      </c>
      <c r="B15" s="17">
        <f>'AFF download'!K21</f>
        <v>255</v>
      </c>
      <c r="C15" s="18">
        <f>B15/'AFF download'!K$53</f>
        <v>0.0007125552230297848</v>
      </c>
      <c r="D15" s="16"/>
      <c r="E15" s="17" t="str">
        <f>'AFF download'!M21</f>
        <v>Arabic</v>
      </c>
      <c r="F15" s="17">
        <f>'AFF download'!O21</f>
        <v>1578</v>
      </c>
      <c r="G15" s="18">
        <f>F15/'AFF download'!O$53</f>
        <v>0.004409459380160786</v>
      </c>
    </row>
    <row r="16" spans="1:7" ht="15.75">
      <c r="A16" s="16" t="str">
        <f>'AFF download'!I22</f>
        <v>Gujarathi</v>
      </c>
      <c r="B16" s="17">
        <f>'AFF download'!K22</f>
        <v>82</v>
      </c>
      <c r="C16" s="18">
        <f>B16/'AFF download'!K$53</f>
        <v>0.0002291354050527151</v>
      </c>
      <c r="D16" s="16"/>
      <c r="E16" s="17" t="str">
        <f>'AFF download'!M22</f>
        <v>Laotian</v>
      </c>
      <c r="F16" s="17">
        <f>'AFF download'!O22</f>
        <v>1503</v>
      </c>
      <c r="G16" s="18">
        <f>F16/'AFF download'!O$53</f>
        <v>0.00419988431456379</v>
      </c>
    </row>
    <row r="17" spans="1:7" ht="15.75">
      <c r="A17" s="16" t="str">
        <f>'AFF download'!I23</f>
        <v>Hebrew</v>
      </c>
      <c r="B17" s="17">
        <f>'AFF download'!K23</f>
        <v>132</v>
      </c>
      <c r="C17" s="18">
        <f>B17/'AFF download'!K$53</f>
        <v>0.0003688521154507121</v>
      </c>
      <c r="D17" s="16"/>
      <c r="E17" s="17" t="str">
        <f>'AFF download'!M23</f>
        <v>Scandinavian languages</v>
      </c>
      <c r="F17" s="17">
        <f>'AFF download'!O23</f>
        <v>1237</v>
      </c>
      <c r="G17" s="18">
        <f>F17/'AFF download'!O$53</f>
        <v>0.0034565914152464463</v>
      </c>
    </row>
    <row r="18" spans="1:7" ht="15.75">
      <c r="A18" s="16" t="str">
        <f>'AFF download'!I24</f>
        <v>Hindi</v>
      </c>
      <c r="B18" s="17">
        <f>'AFF download'!K24</f>
        <v>425</v>
      </c>
      <c r="C18" s="18">
        <f>B18/'AFF download'!K$53</f>
        <v>0.0011875920383829747</v>
      </c>
      <c r="D18" s="16"/>
      <c r="E18" s="17" t="str">
        <f>'AFF download'!M24</f>
        <v>Russian</v>
      </c>
      <c r="F18" s="17">
        <f>'AFF download'!O24</f>
        <v>978</v>
      </c>
      <c r="G18" s="18">
        <f>F18/'AFF download'!O$53</f>
        <v>0.002732858855384822</v>
      </c>
    </row>
    <row r="19" spans="1:7" ht="15.75">
      <c r="A19" s="16" t="str">
        <f>'AFF download'!I25</f>
        <v>Hungarian</v>
      </c>
      <c r="B19" s="17">
        <f>'AFF download'!K25</f>
        <v>74</v>
      </c>
      <c r="C19" s="18">
        <f>B19/'AFF download'!K$53</f>
        <v>0.0002067807313890356</v>
      </c>
      <c r="D19" s="16"/>
      <c r="E19" s="17" t="str">
        <f>'AFF download'!M25</f>
        <v>Other Asian languages</v>
      </c>
      <c r="F19" s="17">
        <f>'AFF download'!O25</f>
        <v>852</v>
      </c>
      <c r="G19" s="18">
        <f>F19/'AFF download'!O$53</f>
        <v>0.002380772745181869</v>
      </c>
    </row>
    <row r="20" spans="1:7" ht="15.75">
      <c r="A20" s="16" t="str">
        <f>'AFF download'!I26</f>
        <v>Italian</v>
      </c>
      <c r="B20" s="17">
        <f>'AFF download'!K26</f>
        <v>578</v>
      </c>
      <c r="C20" s="18">
        <f>B20/'AFF download'!K$53</f>
        <v>0.0016151251722008456</v>
      </c>
      <c r="D20" s="16"/>
      <c r="E20" s="17" t="str">
        <f>'AFF download'!M26</f>
        <v>Other Native North American languages</v>
      </c>
      <c r="F20" s="17">
        <f>'AFF download'!O26</f>
        <v>737</v>
      </c>
      <c r="G20" s="18">
        <f>F20/'AFF download'!O$53</f>
        <v>0.002059424311266476</v>
      </c>
    </row>
    <row r="21" spans="1:7" ht="15.75">
      <c r="A21" s="16" t="str">
        <f>'AFF download'!I27</f>
        <v>Japanese</v>
      </c>
      <c r="B21" s="17">
        <f>'AFF download'!K27</f>
        <v>717</v>
      </c>
      <c r="C21" s="18">
        <f>B21/'AFF download'!K$53</f>
        <v>0.0020035376271072772</v>
      </c>
      <c r="D21" s="16"/>
      <c r="E21" s="17" t="str">
        <f>'AFF download'!M27</f>
        <v>Japanese</v>
      </c>
      <c r="F21" s="17">
        <f>'AFF download'!O27</f>
        <v>717</v>
      </c>
      <c r="G21" s="18">
        <f>F21/'AFF download'!O$53</f>
        <v>0.0020035376271072772</v>
      </c>
    </row>
    <row r="22" spans="1:7" ht="15.75">
      <c r="A22" s="16" t="str">
        <f>'AFF download'!I28</f>
        <v>Korean</v>
      </c>
      <c r="B22" s="17">
        <f>'AFF download'!K28</f>
        <v>662</v>
      </c>
      <c r="C22" s="18">
        <f>B22/'AFF download'!K$53</f>
        <v>0.0018498492456694806</v>
      </c>
      <c r="D22" s="16"/>
      <c r="E22" s="17" t="str">
        <f>'AFF download'!M28</f>
        <v>Korean</v>
      </c>
      <c r="F22" s="17">
        <f>'AFF download'!O28</f>
        <v>662</v>
      </c>
      <c r="G22" s="18">
        <f>F22/'AFF download'!O$53</f>
        <v>0.0018498492456694806</v>
      </c>
    </row>
    <row r="23" spans="1:7" ht="15.75">
      <c r="A23" s="16" t="str">
        <f>'AFF download'!I29</f>
        <v>Laotian</v>
      </c>
      <c r="B23" s="17">
        <f>'AFF download'!K29</f>
        <v>1503</v>
      </c>
      <c r="C23" s="18">
        <f>B23/'AFF download'!K$53</f>
        <v>0.00419988431456379</v>
      </c>
      <c r="D23" s="16"/>
      <c r="E23" s="17" t="str">
        <f>'AFF download'!M29</f>
        <v>Italian</v>
      </c>
      <c r="F23" s="17">
        <f>'AFF download'!O29</f>
        <v>578</v>
      </c>
      <c r="G23" s="18">
        <f>F23/'AFF download'!O$53</f>
        <v>0.0016151251722008456</v>
      </c>
    </row>
    <row r="24" spans="1:7" ht="15.75">
      <c r="A24" s="16" t="str">
        <f>'AFF download'!I30</f>
        <v>Miao, Hmong</v>
      </c>
      <c r="B24" s="17">
        <f>'AFF download'!K30</f>
        <v>9667</v>
      </c>
      <c r="C24" s="18">
        <f>B24/'AFF download'!K$53</f>
        <v>0.027012828788348743</v>
      </c>
      <c r="D24" s="16"/>
      <c r="E24" s="17" t="str">
        <f>'AFF download'!M30</f>
        <v>Other Slavic languages</v>
      </c>
      <c r="F24" s="17">
        <f>'AFF download'!O30</f>
        <v>569</v>
      </c>
      <c r="G24" s="18">
        <f>F24/'AFF download'!O$53</f>
        <v>0.0015899761643292062</v>
      </c>
    </row>
    <row r="25" spans="1:7" ht="15.75">
      <c r="A25" s="16" t="str">
        <f>'AFF download'!I31</f>
        <v>Mon-Khmer, Cambodian</v>
      </c>
      <c r="B25" s="17">
        <f>'AFF download'!K31</f>
        <v>501</v>
      </c>
      <c r="C25" s="18">
        <f>B25/'AFF download'!K$53</f>
        <v>0.00139996143818793</v>
      </c>
      <c r="D25" s="16"/>
      <c r="E25" s="17" t="str">
        <f>'AFF download'!M31</f>
        <v>Polish</v>
      </c>
      <c r="F25" s="17">
        <f>'AFF download'!O31</f>
        <v>519</v>
      </c>
      <c r="G25" s="18">
        <f>F25/'AFF download'!O$53</f>
        <v>0.001450259453931209</v>
      </c>
    </row>
    <row r="26" spans="1:7" ht="15.75">
      <c r="A26" s="16" t="str">
        <f>'AFF download'!I32</f>
        <v>Navajo</v>
      </c>
      <c r="B26" s="17">
        <f>'AFF download'!K32</f>
        <v>10</v>
      </c>
      <c r="C26" s="18">
        <f>B26/'AFF download'!K$53</f>
        <v>2.7943342079599405E-05</v>
      </c>
      <c r="D26" s="16"/>
      <c r="E26" s="17" t="str">
        <f>'AFF download'!M32</f>
        <v>Serbo-Croatian</v>
      </c>
      <c r="F26" s="17">
        <f>'AFF download'!O32</f>
        <v>518</v>
      </c>
      <c r="G26" s="18">
        <f>F26/'AFF download'!O$53</f>
        <v>0.001447465119723249</v>
      </c>
    </row>
    <row r="27" spans="1:7" ht="15.75">
      <c r="A27" s="16" t="str">
        <f>'AFF download'!I33</f>
        <v>Other and unspecified languages</v>
      </c>
      <c r="B27" s="17">
        <f>'AFF download'!K33</f>
        <v>299</v>
      </c>
      <c r="C27" s="18">
        <f>B27/'AFF download'!K$53</f>
        <v>0.0008355059281800222</v>
      </c>
      <c r="D27" s="16"/>
      <c r="E27" s="17" t="str">
        <f>'AFF download'!M33</f>
        <v>Other Indo-European languages</v>
      </c>
      <c r="F27" s="17">
        <f>'AFF download'!O33</f>
        <v>502</v>
      </c>
      <c r="G27" s="18">
        <f>F27/'AFF download'!O$53</f>
        <v>0.0014027557723958902</v>
      </c>
    </row>
    <row r="28" spans="1:7" ht="15.75">
      <c r="A28" s="16" t="str">
        <f>'AFF download'!I34</f>
        <v>Other Asian languages</v>
      </c>
      <c r="B28" s="17">
        <f>'AFF download'!K34</f>
        <v>852</v>
      </c>
      <c r="C28" s="18">
        <f>B28/'AFF download'!K$53</f>
        <v>0.002380772745181869</v>
      </c>
      <c r="D28" s="16"/>
      <c r="E28" s="17" t="str">
        <f>'AFF download'!M34</f>
        <v>Mon-Khmer, Cambodian</v>
      </c>
      <c r="F28" s="17">
        <f>'AFF download'!O34</f>
        <v>501</v>
      </c>
      <c r="G28" s="18">
        <f>F28/'AFF download'!O$53</f>
        <v>0.00139996143818793</v>
      </c>
    </row>
    <row r="29" spans="1:7" ht="15.75">
      <c r="A29" s="16" t="str">
        <f>'AFF download'!I35</f>
        <v>Other Indic languages</v>
      </c>
      <c r="B29" s="17">
        <f>'AFF download'!K35</f>
        <v>345</v>
      </c>
      <c r="C29" s="18">
        <f>B29/'AFF download'!K$53</f>
        <v>0.0009640453017461794</v>
      </c>
      <c r="D29" s="16"/>
      <c r="E29" s="17" t="str">
        <f>'AFF download'!M35</f>
        <v>Tagalog</v>
      </c>
      <c r="F29" s="17">
        <f>'AFF download'!O35</f>
        <v>454</v>
      </c>
      <c r="G29" s="18">
        <f>F29/'AFF download'!O$53</f>
        <v>0.001268627730413813</v>
      </c>
    </row>
    <row r="30" spans="1:7" ht="15.75">
      <c r="A30" s="16" t="str">
        <f>'AFF download'!I36</f>
        <v>Other Indo-European languages</v>
      </c>
      <c r="B30" s="17">
        <f>'AFF download'!K36</f>
        <v>502</v>
      </c>
      <c r="C30" s="18">
        <f>B30/'AFF download'!K$53</f>
        <v>0.0014027557723958902</v>
      </c>
      <c r="D30" s="16"/>
      <c r="E30" s="17" t="str">
        <f>'AFF download'!M36</f>
        <v>Hindi</v>
      </c>
      <c r="F30" s="17">
        <f>'AFF download'!O36</f>
        <v>425</v>
      </c>
      <c r="G30" s="18">
        <f>F30/'AFF download'!O$53</f>
        <v>0.0011875920383829747</v>
      </c>
    </row>
    <row r="31" spans="1:7" ht="15.75">
      <c r="A31" s="16" t="str">
        <f>'AFF download'!I37</f>
        <v>Other Native North American languages</v>
      </c>
      <c r="B31" s="17">
        <f>'AFF download'!K37</f>
        <v>737</v>
      </c>
      <c r="C31" s="18">
        <f>B31/'AFF download'!K$53</f>
        <v>0.002059424311266476</v>
      </c>
      <c r="D31" s="16"/>
      <c r="E31" s="17" t="str">
        <f>'AFF download'!M37</f>
        <v>Other Indic languages</v>
      </c>
      <c r="F31" s="17">
        <f>'AFF download'!O37</f>
        <v>345</v>
      </c>
      <c r="G31" s="18">
        <f>F31/'AFF download'!O$53</f>
        <v>0.0009640453017461794</v>
      </c>
    </row>
    <row r="32" spans="1:7" ht="15.75">
      <c r="A32" s="16" t="str">
        <f>'AFF download'!I38</f>
        <v>Other Pacific Island languages</v>
      </c>
      <c r="B32" s="17">
        <f>'AFF download'!K38</f>
        <v>184</v>
      </c>
      <c r="C32" s="18">
        <f>B32/'AFF download'!K$53</f>
        <v>0.000514157494264629</v>
      </c>
      <c r="D32" s="16"/>
      <c r="E32" s="17" t="str">
        <f>'AFF download'!M38</f>
        <v>Other and unspecified languages</v>
      </c>
      <c r="F32" s="17">
        <f>'AFF download'!O38</f>
        <v>299</v>
      </c>
      <c r="G32" s="18">
        <f>F32/'AFF download'!O$53</f>
        <v>0.0008355059281800222</v>
      </c>
    </row>
    <row r="33" spans="1:7" ht="15.75">
      <c r="A33" s="16" t="str">
        <f>'AFF download'!I39</f>
        <v>Other Slavic languages</v>
      </c>
      <c r="B33" s="17">
        <f>'AFF download'!K39</f>
        <v>569</v>
      </c>
      <c r="C33" s="18">
        <f>B33/'AFF download'!K$53</f>
        <v>0.0015899761643292062</v>
      </c>
      <c r="D33" s="16"/>
      <c r="E33" s="17" t="str">
        <f>'AFF download'!M39</f>
        <v>Persian</v>
      </c>
      <c r="F33" s="17">
        <f>'AFF download'!O39</f>
        <v>268</v>
      </c>
      <c r="G33" s="18">
        <f>F33/'AFF download'!O$53</f>
        <v>0.000748881567733264</v>
      </c>
    </row>
    <row r="34" spans="1:7" ht="15.75">
      <c r="A34" s="16" t="str">
        <f>'AFF download'!I40</f>
        <v>Other West Germanic languages</v>
      </c>
      <c r="B34" s="17">
        <f>'AFF download'!K40</f>
        <v>124</v>
      </c>
      <c r="C34" s="18">
        <f>B34/'AFF download'!K$53</f>
        <v>0.0003464974417870326</v>
      </c>
      <c r="D34" s="16"/>
      <c r="E34" s="17" t="str">
        <f>'AFF download'!M40</f>
        <v>Greek</v>
      </c>
      <c r="F34" s="17">
        <f>'AFF download'!O40</f>
        <v>255</v>
      </c>
      <c r="G34" s="18">
        <f>F34/'AFF download'!O$53</f>
        <v>0.0007125552230297848</v>
      </c>
    </row>
    <row r="35" spans="1:7" ht="15.75">
      <c r="A35" s="16" t="str">
        <f>'AFF download'!I41</f>
        <v>Persian</v>
      </c>
      <c r="B35" s="17">
        <f>'AFF download'!K41</f>
        <v>268</v>
      </c>
      <c r="C35" s="18">
        <f>B35/'AFF download'!K$53</f>
        <v>0.000748881567733264</v>
      </c>
      <c r="D35" s="16"/>
      <c r="E35" s="17" t="str">
        <f>'AFF download'!M41</f>
        <v>Urdu</v>
      </c>
      <c r="F35" s="17">
        <f>'AFF download'!O41</f>
        <v>238</v>
      </c>
      <c r="G35" s="18">
        <f>F35/'AFF download'!O$53</f>
        <v>0.0006650515414944659</v>
      </c>
    </row>
    <row r="36" spans="1:7" ht="15.75">
      <c r="A36" s="16" t="str">
        <f>'AFF download'!I42</f>
        <v>Polish</v>
      </c>
      <c r="B36" s="17">
        <f>'AFF download'!K42</f>
        <v>519</v>
      </c>
      <c r="C36" s="18">
        <f>B36/'AFF download'!K$53</f>
        <v>0.001450259453931209</v>
      </c>
      <c r="D36" s="16"/>
      <c r="E36" s="17" t="str">
        <f>'AFF download'!M42</f>
        <v>Portuguese or Portuguese Creole</v>
      </c>
      <c r="F36" s="17">
        <f>'AFF download'!O42</f>
        <v>226</v>
      </c>
      <c r="G36" s="18">
        <f>F36/'AFF download'!O$53</f>
        <v>0.0006315195309989465</v>
      </c>
    </row>
    <row r="37" spans="1:7" ht="15.75">
      <c r="A37" s="16" t="str">
        <f>'AFF download'!I43</f>
        <v>Portuguese or Portuguese Creole</v>
      </c>
      <c r="B37" s="17">
        <f>'AFF download'!K43</f>
        <v>226</v>
      </c>
      <c r="C37" s="18">
        <f>B37/'AFF download'!K$53</f>
        <v>0.0006315195309989465</v>
      </c>
      <c r="D37" s="16"/>
      <c r="E37" s="17" t="str">
        <f>'AFF download'!M43</f>
        <v>Thai</v>
      </c>
      <c r="F37" s="17">
        <f>'AFF download'!O43</f>
        <v>194</v>
      </c>
      <c r="G37" s="18">
        <f>F37/'AFF download'!O$53</f>
        <v>0.0005421008363442285</v>
      </c>
    </row>
    <row r="38" spans="1:7" ht="15.75">
      <c r="A38" s="16" t="str">
        <f>'AFF download'!I44</f>
        <v>Russian</v>
      </c>
      <c r="B38" s="17">
        <f>'AFF download'!K44</f>
        <v>978</v>
      </c>
      <c r="C38" s="18">
        <f>B38/'AFF download'!K$53</f>
        <v>0.002732858855384822</v>
      </c>
      <c r="D38" s="16"/>
      <c r="E38" s="17" t="str">
        <f>'AFF download'!M44</f>
        <v>Other Pacific Island languages</v>
      </c>
      <c r="F38" s="17">
        <f>'AFF download'!O44</f>
        <v>184</v>
      </c>
      <c r="G38" s="18">
        <f>F38/'AFF download'!O$53</f>
        <v>0.000514157494264629</v>
      </c>
    </row>
    <row r="39" spans="1:7" ht="15.75">
      <c r="A39" s="16" t="str">
        <f>'AFF download'!I45</f>
        <v>Scandinavian languages</v>
      </c>
      <c r="B39" s="17">
        <f>'AFF download'!K45</f>
        <v>1237</v>
      </c>
      <c r="C39" s="18">
        <f>B39/'AFF download'!K$53</f>
        <v>0.0034565914152464463</v>
      </c>
      <c r="D39" s="16"/>
      <c r="E39" s="17" t="str">
        <f>'AFF download'!M45</f>
        <v>Hebrew</v>
      </c>
      <c r="F39" s="17">
        <f>'AFF download'!O45</f>
        <v>132</v>
      </c>
      <c r="G39" s="18">
        <f>F39/'AFF download'!O$53</f>
        <v>0.0003688521154507121</v>
      </c>
    </row>
    <row r="40" spans="1:7" ht="15.75">
      <c r="A40" s="16" t="str">
        <f>'AFF download'!I46</f>
        <v>Serbo-Croatian</v>
      </c>
      <c r="B40" s="17">
        <f>'AFF download'!K46</f>
        <v>518</v>
      </c>
      <c r="C40" s="18">
        <f>B40/'AFF download'!K$53</f>
        <v>0.001447465119723249</v>
      </c>
      <c r="D40" s="16"/>
      <c r="E40" s="17" t="str">
        <f>'AFF download'!M46</f>
        <v>Other West Germanic languages</v>
      </c>
      <c r="F40" s="17">
        <f>'AFF download'!O46</f>
        <v>124</v>
      </c>
      <c r="G40" s="18">
        <f>F40/'AFF download'!O$53</f>
        <v>0.0003464974417870326</v>
      </c>
    </row>
    <row r="41" spans="1:7" ht="15.75">
      <c r="A41" s="16" t="str">
        <f>'AFF download'!I47</f>
        <v>Spanish or Spanish Creole</v>
      </c>
      <c r="B41" s="17">
        <f>'AFF download'!K47</f>
        <v>25579</v>
      </c>
      <c r="C41" s="18">
        <f>B41/'AFF download'!K$53</f>
        <v>0.07147627470540732</v>
      </c>
      <c r="D41" s="16"/>
      <c r="E41" s="17" t="str">
        <f>'AFF download'!M47</f>
        <v>Gujarathi</v>
      </c>
      <c r="F41" s="17">
        <f>'AFF download'!O47</f>
        <v>82</v>
      </c>
      <c r="G41" s="18">
        <f>F41/'AFF download'!O$53</f>
        <v>0.0002291354050527151</v>
      </c>
    </row>
    <row r="42" spans="1:7" ht="15.75">
      <c r="A42" s="16" t="str">
        <f>'AFF download'!I48</f>
        <v>Tagalog</v>
      </c>
      <c r="B42" s="17">
        <f>'AFF download'!K48</f>
        <v>454</v>
      </c>
      <c r="C42" s="18">
        <f>B42/'AFF download'!K$53</f>
        <v>0.001268627730413813</v>
      </c>
      <c r="D42" s="16"/>
      <c r="E42" s="17" t="str">
        <f>'AFF download'!M48</f>
        <v>French Creole</v>
      </c>
      <c r="F42" s="17">
        <f>'AFF download'!O48</f>
        <v>79</v>
      </c>
      <c r="G42" s="18">
        <f>F42/'AFF download'!O$53</f>
        <v>0.0002207524024288353</v>
      </c>
    </row>
    <row r="43" spans="1:7" ht="15.75">
      <c r="A43" s="16" t="str">
        <f>'AFF download'!I49</f>
        <v>Thai</v>
      </c>
      <c r="B43" s="17">
        <f>'AFF download'!K49</f>
        <v>194</v>
      </c>
      <c r="C43" s="18">
        <f>B43/'AFF download'!K$53</f>
        <v>0.0005421008363442285</v>
      </c>
      <c r="D43" s="16"/>
      <c r="E43" s="17" t="str">
        <f>'AFF download'!M49</f>
        <v>Hungarian</v>
      </c>
      <c r="F43" s="17">
        <f>'AFF download'!O49</f>
        <v>74</v>
      </c>
      <c r="G43" s="18">
        <f>F43/'AFF download'!O$53</f>
        <v>0.0002067807313890356</v>
      </c>
    </row>
    <row r="44" spans="1:7" ht="15.75">
      <c r="A44" s="16" t="str">
        <f>'AFF download'!I50</f>
        <v>Urdu</v>
      </c>
      <c r="B44" s="17">
        <f>'AFF download'!K50</f>
        <v>238</v>
      </c>
      <c r="C44" s="18">
        <f>B44/'AFF download'!K$53</f>
        <v>0.0006650515414944659</v>
      </c>
      <c r="D44" s="16"/>
      <c r="E44" s="17" t="str">
        <f>'AFF download'!M50</f>
        <v>Yiddish</v>
      </c>
      <c r="F44" s="17">
        <f>'AFF download'!O50</f>
        <v>41</v>
      </c>
      <c r="G44" s="18">
        <f>F44/'AFF download'!O$53</f>
        <v>0.00011456770252635755</v>
      </c>
    </row>
    <row r="45" spans="1:7" ht="15.75">
      <c r="A45" s="16" t="str">
        <f>'AFF download'!I51</f>
        <v>Vietnamese</v>
      </c>
      <c r="B45" s="17">
        <f>'AFF download'!K51</f>
        <v>2466</v>
      </c>
      <c r="C45" s="18">
        <f>B45/'AFF download'!K$53</f>
        <v>0.006890828156829213</v>
      </c>
      <c r="D45" s="16"/>
      <c r="E45" s="17" t="str">
        <f>'AFF download'!M51</f>
        <v>Navajo</v>
      </c>
      <c r="F45" s="17">
        <f>'AFF download'!O51</f>
        <v>10</v>
      </c>
      <c r="G45" s="18">
        <f>F45/'AFF download'!O$53</f>
        <v>2.7943342079599405E-05</v>
      </c>
    </row>
    <row r="46" spans="1:7" ht="15.75">
      <c r="A46" s="16" t="str">
        <f>'AFF download'!I52</f>
        <v>Yiddish</v>
      </c>
      <c r="B46" s="17">
        <f>'AFF download'!K52</f>
        <v>41</v>
      </c>
      <c r="C46" s="18">
        <f>B46/'AFF download'!K$53</f>
        <v>0.00011456770252635755</v>
      </c>
      <c r="D46" s="16"/>
      <c r="E46" s="17" t="str">
        <f>'AFF download'!M52</f>
        <v>Armenian</v>
      </c>
      <c r="F46" s="17">
        <f>'AFF download'!O52</f>
        <v>0</v>
      </c>
      <c r="G46" s="18">
        <f>F46/'AFF download'!O$53</f>
        <v>0</v>
      </c>
    </row>
    <row r="47" spans="1:7" ht="15.75">
      <c r="A47" s="44" t="s">
        <v>137</v>
      </c>
      <c r="B47" s="45">
        <f>SUM(B7:B46)</f>
        <v>357867</v>
      </c>
      <c r="C47" s="46">
        <f>B47/B$47</f>
        <v>1</v>
      </c>
      <c r="D47" s="19"/>
      <c r="E47" s="44" t="s">
        <v>137</v>
      </c>
      <c r="F47" s="45">
        <f>SUM(F7:F46)</f>
        <v>357867</v>
      </c>
      <c r="G47" s="46">
        <f>F47/F$47</f>
        <v>1</v>
      </c>
    </row>
    <row r="48" ht="15.75">
      <c r="B48" s="7"/>
    </row>
    <row r="49" ht="15.75">
      <c r="A49" s="23" t="s">
        <v>211</v>
      </c>
    </row>
    <row r="50" spans="2:7" ht="15.75">
      <c r="B50" s="7"/>
      <c r="C50" s="43"/>
      <c r="E50" s="7"/>
      <c r="F50" s="7"/>
      <c r="G50" s="43"/>
    </row>
    <row r="51" spans="2:7" ht="15.75">
      <c r="B51" s="7"/>
      <c r="C51" s="43"/>
      <c r="E51" s="7"/>
      <c r="F51" s="7"/>
      <c r="G51" s="43"/>
    </row>
    <row r="52" spans="2:7" ht="15.75">
      <c r="B52" s="7"/>
      <c r="C52" s="43"/>
      <c r="E52" s="7"/>
      <c r="F52" s="7"/>
      <c r="G52" s="43"/>
    </row>
    <row r="53" spans="2:7" ht="15.75">
      <c r="B53" s="7"/>
      <c r="C53" s="43"/>
      <c r="E53" s="7"/>
      <c r="F53" s="7"/>
      <c r="G53" s="43"/>
    </row>
    <row r="54" spans="2:7" ht="15.75">
      <c r="B54" s="7"/>
      <c r="C54" s="43"/>
      <c r="E54" s="7"/>
      <c r="F54" s="7"/>
      <c r="G54" s="43"/>
    </row>
  </sheetData>
  <printOptions/>
  <pageMargins left="0.75" right="0.75" top="1" bottom="1" header="0.5" footer="0.5"/>
  <pageSetup fitToHeight="2" fitToWidth="1" horizontalDpi="600" verticalDpi="600" orientation="landscape" scale="96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workbookViewId="0" topLeftCell="A1">
      <selection activeCell="A1" sqref="A1"/>
    </sheetView>
  </sheetViews>
  <sheetFormatPr defaultColWidth="9.00390625" defaultRowHeight="15.75"/>
  <cols>
    <col min="1" max="1" width="30.125" style="24" customWidth="1"/>
    <col min="2" max="3" width="11.875" style="25" customWidth="1"/>
    <col min="5" max="5" width="21.625" style="0" customWidth="1"/>
    <col min="6" max="6" width="10.25390625" style="0" customWidth="1"/>
    <col min="7" max="7" width="13.125" style="0" customWidth="1"/>
    <col min="9" max="9" width="22.875" style="0" customWidth="1"/>
    <col min="11" max="11" width="11.50390625" style="0" customWidth="1"/>
    <col min="13" max="13" width="19.875" style="0" customWidth="1"/>
    <col min="14" max="14" width="10.875" style="0" customWidth="1"/>
    <col min="15" max="15" width="12.875" style="0" customWidth="1"/>
  </cols>
  <sheetData>
    <row r="1" ht="18.75">
      <c r="A1" s="2" t="s">
        <v>207</v>
      </c>
    </row>
    <row r="2" ht="15.75">
      <c r="A2" s="47" t="s">
        <v>212</v>
      </c>
    </row>
    <row r="3" ht="15.75">
      <c r="A3" s="1" t="s">
        <v>187</v>
      </c>
    </row>
    <row r="4" ht="15.75">
      <c r="A4" s="24" t="s">
        <v>188</v>
      </c>
    </row>
    <row r="5" ht="15.75">
      <c r="A5" t="s">
        <v>189</v>
      </c>
    </row>
    <row r="7" ht="15.75">
      <c r="A7" s="24" t="s">
        <v>190</v>
      </c>
    </row>
    <row r="8" ht="15.75">
      <c r="A8" s="47" t="s">
        <v>191</v>
      </c>
    </row>
    <row r="9" spans="1:13" ht="15.75">
      <c r="A9" s="24" t="s">
        <v>192</v>
      </c>
      <c r="I9" s="1" t="s">
        <v>203</v>
      </c>
      <c r="M9" s="1" t="s">
        <v>208</v>
      </c>
    </row>
    <row r="10" spans="1:15" ht="63.75" customHeight="1">
      <c r="A10" s="28" t="s">
        <v>193</v>
      </c>
      <c r="B10" s="29" t="s">
        <v>194</v>
      </c>
      <c r="C10" s="29" t="s">
        <v>195</v>
      </c>
      <c r="E10" s="42" t="s">
        <v>209</v>
      </c>
      <c r="F10" s="29" t="s">
        <v>194</v>
      </c>
      <c r="G10" s="29" t="s">
        <v>195</v>
      </c>
      <c r="I10" s="42" t="s">
        <v>209</v>
      </c>
      <c r="J10" s="29" t="s">
        <v>194</v>
      </c>
      <c r="K10" s="29" t="s">
        <v>195</v>
      </c>
      <c r="M10" s="42" t="s">
        <v>209</v>
      </c>
      <c r="N10" s="29" t="s">
        <v>194</v>
      </c>
      <c r="O10" s="29" t="s">
        <v>195</v>
      </c>
    </row>
    <row r="11" spans="1:3" ht="15.75">
      <c r="A11" s="30" t="s">
        <v>5</v>
      </c>
      <c r="B11" s="32">
        <v>1043809</v>
      </c>
      <c r="C11" s="32">
        <v>357867</v>
      </c>
    </row>
    <row r="12" spans="1:5" ht="15.75">
      <c r="A12" s="38" t="s">
        <v>196</v>
      </c>
      <c r="B12" s="39">
        <v>194928</v>
      </c>
      <c r="C12" s="39">
        <v>59415</v>
      </c>
      <c r="E12" s="1" t="s">
        <v>205</v>
      </c>
    </row>
    <row r="13" spans="1:15" ht="15.75">
      <c r="A13" s="30" t="s">
        <v>139</v>
      </c>
      <c r="B13" s="32">
        <v>165861</v>
      </c>
      <c r="C13" s="32">
        <v>43984</v>
      </c>
      <c r="E13" t="s">
        <v>139</v>
      </c>
      <c r="F13" s="7">
        <f>B13+B54</f>
        <v>909793</v>
      </c>
      <c r="G13" s="7">
        <f>C13+C54</f>
        <v>288932</v>
      </c>
      <c r="I13" t="s">
        <v>177</v>
      </c>
      <c r="J13" s="7">
        <v>14642</v>
      </c>
      <c r="K13" s="7">
        <v>10499</v>
      </c>
      <c r="M13" s="7" t="s">
        <v>179</v>
      </c>
      <c r="N13" s="7">
        <v>909793</v>
      </c>
      <c r="O13" s="7">
        <v>288932</v>
      </c>
    </row>
    <row r="14" spans="1:15" ht="15.75">
      <c r="A14" s="30" t="s">
        <v>140</v>
      </c>
      <c r="B14" s="32">
        <v>9662</v>
      </c>
      <c r="C14" s="32">
        <v>5191</v>
      </c>
      <c r="E14" t="s">
        <v>140</v>
      </c>
      <c r="F14" s="7">
        <f aca="true" t="shared" si="0" ref="F14:F52">B14+B55</f>
        <v>42540</v>
      </c>
      <c r="G14" s="7">
        <f aca="true" t="shared" si="1" ref="G14:G52">C14+C55</f>
        <v>25579</v>
      </c>
      <c r="I14" t="s">
        <v>175</v>
      </c>
      <c r="J14" s="7">
        <v>2678</v>
      </c>
      <c r="K14" s="7">
        <v>1578</v>
      </c>
      <c r="M14" s="7" t="s">
        <v>140</v>
      </c>
      <c r="N14" s="7">
        <v>42540</v>
      </c>
      <c r="O14" s="7">
        <v>25579</v>
      </c>
    </row>
    <row r="15" spans="1:15" ht="15.75">
      <c r="A15" s="30" t="s">
        <v>141</v>
      </c>
      <c r="B15" s="32">
        <v>1103</v>
      </c>
      <c r="C15" s="34">
        <v>298</v>
      </c>
      <c r="E15" t="s">
        <v>141</v>
      </c>
      <c r="F15" s="7">
        <f t="shared" si="0"/>
        <v>5917</v>
      </c>
      <c r="G15" s="7">
        <f t="shared" si="1"/>
        <v>2588</v>
      </c>
      <c r="I15" t="s">
        <v>154</v>
      </c>
      <c r="J15" s="7">
        <v>38</v>
      </c>
      <c r="K15" s="7">
        <v>0</v>
      </c>
      <c r="M15" s="7" t="s">
        <v>177</v>
      </c>
      <c r="N15" s="7">
        <v>14642</v>
      </c>
      <c r="O15" s="7">
        <v>10499</v>
      </c>
    </row>
    <row r="16" spans="1:15" ht="15.75">
      <c r="A16" s="30" t="s">
        <v>142</v>
      </c>
      <c r="B16" s="34">
        <v>4</v>
      </c>
      <c r="C16" s="34">
        <v>0</v>
      </c>
      <c r="E16" t="s">
        <v>142</v>
      </c>
      <c r="F16" s="7">
        <f t="shared" si="0"/>
        <v>155</v>
      </c>
      <c r="G16" s="7">
        <f t="shared" si="1"/>
        <v>79</v>
      </c>
      <c r="I16" t="s">
        <v>161</v>
      </c>
      <c r="J16" s="7">
        <v>5000</v>
      </c>
      <c r="K16" s="7">
        <v>1582</v>
      </c>
      <c r="M16" s="7" t="s">
        <v>165</v>
      </c>
      <c r="N16" s="7">
        <v>12662</v>
      </c>
      <c r="O16" s="7">
        <v>9667</v>
      </c>
    </row>
    <row r="17" spans="1:15" ht="15.75">
      <c r="A17" s="30" t="s">
        <v>143</v>
      </c>
      <c r="B17" s="34">
        <v>40</v>
      </c>
      <c r="C17" s="34">
        <v>32</v>
      </c>
      <c r="E17" t="s">
        <v>143</v>
      </c>
      <c r="F17" s="7">
        <f t="shared" si="0"/>
        <v>939</v>
      </c>
      <c r="G17" s="7">
        <f t="shared" si="1"/>
        <v>578</v>
      </c>
      <c r="I17" t="s">
        <v>179</v>
      </c>
      <c r="J17" s="7">
        <v>909793</v>
      </c>
      <c r="K17" s="7">
        <v>288932</v>
      </c>
      <c r="M17" s="7" t="s">
        <v>141</v>
      </c>
      <c r="N17" s="7">
        <v>5917</v>
      </c>
      <c r="O17" s="7">
        <v>2588</v>
      </c>
    </row>
    <row r="18" spans="1:15" ht="15.75">
      <c r="A18" s="30" t="s">
        <v>144</v>
      </c>
      <c r="B18" s="34">
        <v>123</v>
      </c>
      <c r="C18" s="34">
        <v>11</v>
      </c>
      <c r="E18" t="s">
        <v>144</v>
      </c>
      <c r="F18" s="7">
        <f t="shared" si="0"/>
        <v>645</v>
      </c>
      <c r="G18" s="7">
        <f t="shared" si="1"/>
        <v>226</v>
      </c>
      <c r="I18" t="s">
        <v>141</v>
      </c>
      <c r="J18" s="7">
        <v>5917</v>
      </c>
      <c r="K18" s="7">
        <v>2588</v>
      </c>
      <c r="M18" s="7" t="s">
        <v>168</v>
      </c>
      <c r="N18" s="7">
        <v>7145</v>
      </c>
      <c r="O18" s="7">
        <v>2466</v>
      </c>
    </row>
    <row r="19" spans="1:15" ht="15.75">
      <c r="A19" s="30" t="s">
        <v>145</v>
      </c>
      <c r="B19" s="34">
        <v>680</v>
      </c>
      <c r="C19" s="34">
        <v>90</v>
      </c>
      <c r="E19" t="s">
        <v>145</v>
      </c>
      <c r="F19" s="7">
        <f t="shared" si="0"/>
        <v>5933</v>
      </c>
      <c r="G19" s="7">
        <f t="shared" si="1"/>
        <v>1673</v>
      </c>
      <c r="I19" t="s">
        <v>142</v>
      </c>
      <c r="J19" s="7">
        <v>155</v>
      </c>
      <c r="K19" s="7">
        <v>79</v>
      </c>
      <c r="M19" s="7" t="s">
        <v>145</v>
      </c>
      <c r="N19" s="7">
        <v>5933</v>
      </c>
      <c r="O19" s="7">
        <v>1673</v>
      </c>
    </row>
    <row r="20" spans="1:15" ht="15.75">
      <c r="A20" s="30" t="s">
        <v>146</v>
      </c>
      <c r="B20" s="34">
        <v>15</v>
      </c>
      <c r="C20" s="34">
        <v>0</v>
      </c>
      <c r="E20" t="s">
        <v>146</v>
      </c>
      <c r="F20" s="7">
        <f t="shared" si="0"/>
        <v>317</v>
      </c>
      <c r="G20" s="7">
        <f t="shared" si="1"/>
        <v>41</v>
      </c>
      <c r="I20" t="s">
        <v>145</v>
      </c>
      <c r="J20" s="7">
        <v>5933</v>
      </c>
      <c r="K20" s="7">
        <v>1673</v>
      </c>
      <c r="M20" s="7" t="s">
        <v>161</v>
      </c>
      <c r="N20" s="7">
        <v>5000</v>
      </c>
      <c r="O20" s="7">
        <v>1582</v>
      </c>
    </row>
    <row r="21" spans="1:15" ht="15.75">
      <c r="A21" s="30" t="s">
        <v>147</v>
      </c>
      <c r="B21" s="34">
        <v>17</v>
      </c>
      <c r="C21" s="34">
        <v>0</v>
      </c>
      <c r="E21" t="s">
        <v>147</v>
      </c>
      <c r="F21" s="7">
        <f t="shared" si="0"/>
        <v>376</v>
      </c>
      <c r="G21" s="7">
        <f t="shared" si="1"/>
        <v>124</v>
      </c>
      <c r="I21" t="s">
        <v>149</v>
      </c>
      <c r="J21" s="7">
        <v>661</v>
      </c>
      <c r="K21" s="7">
        <v>255</v>
      </c>
      <c r="M21" s="7" t="s">
        <v>175</v>
      </c>
      <c r="N21" s="7">
        <v>2678</v>
      </c>
      <c r="O21" s="7">
        <v>1578</v>
      </c>
    </row>
    <row r="22" spans="1:15" ht="15.75">
      <c r="A22" s="30" t="s">
        <v>148</v>
      </c>
      <c r="B22" s="34">
        <v>150</v>
      </c>
      <c r="C22" s="34">
        <v>18</v>
      </c>
      <c r="E22" t="s">
        <v>148</v>
      </c>
      <c r="F22" s="7">
        <f t="shared" si="0"/>
        <v>2738</v>
      </c>
      <c r="G22" s="7">
        <f t="shared" si="1"/>
        <v>1237</v>
      </c>
      <c r="I22" t="s">
        <v>156</v>
      </c>
      <c r="J22" s="7">
        <v>508</v>
      </c>
      <c r="K22" s="7">
        <v>82</v>
      </c>
      <c r="M22" s="7" t="s">
        <v>167</v>
      </c>
      <c r="N22" s="7">
        <v>4039</v>
      </c>
      <c r="O22" s="7">
        <v>1503</v>
      </c>
    </row>
    <row r="23" spans="1:15" ht="15.75">
      <c r="A23" s="30" t="s">
        <v>149</v>
      </c>
      <c r="B23" s="34">
        <v>52</v>
      </c>
      <c r="C23" s="34">
        <v>13</v>
      </c>
      <c r="E23" t="s">
        <v>149</v>
      </c>
      <c r="F23" s="7">
        <f t="shared" si="0"/>
        <v>661</v>
      </c>
      <c r="G23" s="7">
        <f t="shared" si="1"/>
        <v>255</v>
      </c>
      <c r="I23" t="s">
        <v>176</v>
      </c>
      <c r="J23" s="7">
        <v>715</v>
      </c>
      <c r="K23" s="7">
        <v>132</v>
      </c>
      <c r="M23" s="7" t="s">
        <v>148</v>
      </c>
      <c r="N23" s="7">
        <v>2738</v>
      </c>
      <c r="O23" s="7">
        <v>1237</v>
      </c>
    </row>
    <row r="24" spans="1:15" ht="15.75">
      <c r="A24" s="30" t="s">
        <v>150</v>
      </c>
      <c r="B24" s="34">
        <v>845</v>
      </c>
      <c r="C24" s="34">
        <v>77</v>
      </c>
      <c r="E24" t="s">
        <v>150</v>
      </c>
      <c r="F24" s="7">
        <f t="shared" si="0"/>
        <v>5146</v>
      </c>
      <c r="G24" s="7">
        <f t="shared" si="1"/>
        <v>978</v>
      </c>
      <c r="I24" t="s">
        <v>157</v>
      </c>
      <c r="J24" s="7">
        <v>1264</v>
      </c>
      <c r="K24" s="7">
        <v>425</v>
      </c>
      <c r="M24" s="7" t="s">
        <v>150</v>
      </c>
      <c r="N24" s="7">
        <v>5146</v>
      </c>
      <c r="O24" s="7">
        <v>978</v>
      </c>
    </row>
    <row r="25" spans="1:15" ht="15.75">
      <c r="A25" s="30" t="s">
        <v>151</v>
      </c>
      <c r="B25" s="34">
        <v>82</v>
      </c>
      <c r="C25" s="34">
        <v>15</v>
      </c>
      <c r="E25" t="s">
        <v>151</v>
      </c>
      <c r="F25" s="7">
        <f t="shared" si="0"/>
        <v>1062</v>
      </c>
      <c r="G25" s="7">
        <f t="shared" si="1"/>
        <v>519</v>
      </c>
      <c r="I25" t="s">
        <v>174</v>
      </c>
      <c r="J25" s="7">
        <v>229</v>
      </c>
      <c r="K25" s="7">
        <v>74</v>
      </c>
      <c r="M25" s="7" t="s">
        <v>169</v>
      </c>
      <c r="N25" s="7">
        <v>2778</v>
      </c>
      <c r="O25" s="7">
        <v>852</v>
      </c>
    </row>
    <row r="26" spans="1:15" ht="15.75">
      <c r="A26" s="30" t="s">
        <v>152</v>
      </c>
      <c r="B26" s="34">
        <v>165</v>
      </c>
      <c r="C26" s="34">
        <v>59</v>
      </c>
      <c r="E26" t="s">
        <v>152</v>
      </c>
      <c r="F26" s="7">
        <f t="shared" si="0"/>
        <v>1123</v>
      </c>
      <c r="G26" s="7">
        <f t="shared" si="1"/>
        <v>518</v>
      </c>
      <c r="I26" t="s">
        <v>143</v>
      </c>
      <c r="J26" s="7">
        <v>939</v>
      </c>
      <c r="K26" s="7">
        <v>578</v>
      </c>
      <c r="M26" s="7" t="s">
        <v>173</v>
      </c>
      <c r="N26" s="7">
        <v>965</v>
      </c>
      <c r="O26" s="7">
        <v>737</v>
      </c>
    </row>
    <row r="27" spans="1:15" ht="15.75">
      <c r="A27" s="30" t="s">
        <v>153</v>
      </c>
      <c r="B27" s="34">
        <v>212</v>
      </c>
      <c r="C27" s="34">
        <v>28</v>
      </c>
      <c r="E27" t="s">
        <v>153</v>
      </c>
      <c r="F27" s="7">
        <f t="shared" si="0"/>
        <v>1640</v>
      </c>
      <c r="G27" s="7">
        <f t="shared" si="1"/>
        <v>569</v>
      </c>
      <c r="I27" t="s">
        <v>162</v>
      </c>
      <c r="J27" s="7">
        <v>1417</v>
      </c>
      <c r="K27" s="7">
        <v>717</v>
      </c>
      <c r="M27" s="7" t="s">
        <v>162</v>
      </c>
      <c r="N27" s="7">
        <v>1417</v>
      </c>
      <c r="O27" s="7">
        <v>717</v>
      </c>
    </row>
    <row r="28" spans="1:15" ht="15.75">
      <c r="A28" s="30" t="s">
        <v>154</v>
      </c>
      <c r="B28" s="34">
        <v>0</v>
      </c>
      <c r="C28" s="34">
        <v>0</v>
      </c>
      <c r="E28" t="s">
        <v>154</v>
      </c>
      <c r="F28" s="7">
        <f t="shared" si="0"/>
        <v>38</v>
      </c>
      <c r="G28" s="7">
        <f t="shared" si="1"/>
        <v>0</v>
      </c>
      <c r="I28" t="s">
        <v>163</v>
      </c>
      <c r="J28" s="7">
        <v>1733</v>
      </c>
      <c r="K28" s="7">
        <v>662</v>
      </c>
      <c r="M28" s="7" t="s">
        <v>163</v>
      </c>
      <c r="N28" s="7">
        <v>1733</v>
      </c>
      <c r="O28" s="7">
        <v>662</v>
      </c>
    </row>
    <row r="29" spans="1:15" ht="15.75">
      <c r="A29" s="30" t="s">
        <v>155</v>
      </c>
      <c r="B29" s="34">
        <v>221</v>
      </c>
      <c r="C29" s="34">
        <v>32</v>
      </c>
      <c r="E29" t="s">
        <v>155</v>
      </c>
      <c r="F29" s="7">
        <f t="shared" si="0"/>
        <v>1155</v>
      </c>
      <c r="G29" s="7">
        <f t="shared" si="1"/>
        <v>268</v>
      </c>
      <c r="I29" t="s">
        <v>167</v>
      </c>
      <c r="J29" s="7">
        <v>4039</v>
      </c>
      <c r="K29" s="7">
        <v>1503</v>
      </c>
      <c r="M29" s="7" t="s">
        <v>143</v>
      </c>
      <c r="N29" s="7">
        <v>939</v>
      </c>
      <c r="O29" s="7">
        <v>578</v>
      </c>
    </row>
    <row r="30" spans="1:15" ht="15.75">
      <c r="A30" s="30" t="s">
        <v>156</v>
      </c>
      <c r="B30" s="34">
        <v>95</v>
      </c>
      <c r="C30" s="34">
        <v>0</v>
      </c>
      <c r="E30" t="s">
        <v>156</v>
      </c>
      <c r="F30" s="7">
        <f t="shared" si="0"/>
        <v>508</v>
      </c>
      <c r="G30" s="7">
        <f t="shared" si="1"/>
        <v>82</v>
      </c>
      <c r="I30" t="s">
        <v>165</v>
      </c>
      <c r="J30" s="7">
        <v>12662</v>
      </c>
      <c r="K30" s="7">
        <v>9667</v>
      </c>
      <c r="M30" s="7" t="s">
        <v>153</v>
      </c>
      <c r="N30" s="7">
        <v>1640</v>
      </c>
      <c r="O30" s="7">
        <v>569</v>
      </c>
    </row>
    <row r="31" spans="1:15" ht="15.75">
      <c r="A31" s="30" t="s">
        <v>157</v>
      </c>
      <c r="B31" s="34">
        <v>70</v>
      </c>
      <c r="C31" s="34">
        <v>30</v>
      </c>
      <c r="E31" t="s">
        <v>157</v>
      </c>
      <c r="F31" s="7">
        <f t="shared" si="0"/>
        <v>1264</v>
      </c>
      <c r="G31" s="7">
        <f t="shared" si="1"/>
        <v>425</v>
      </c>
      <c r="I31" t="s">
        <v>164</v>
      </c>
      <c r="J31" s="7">
        <v>1773</v>
      </c>
      <c r="K31" s="7">
        <v>501</v>
      </c>
      <c r="M31" s="7" t="s">
        <v>151</v>
      </c>
      <c r="N31" s="7">
        <v>1062</v>
      </c>
      <c r="O31" s="7">
        <v>519</v>
      </c>
    </row>
    <row r="32" spans="1:15" ht="15.75">
      <c r="A32" s="30" t="s">
        <v>158</v>
      </c>
      <c r="B32" s="34">
        <v>230</v>
      </c>
      <c r="C32" s="34">
        <v>32</v>
      </c>
      <c r="E32" t="s">
        <v>158</v>
      </c>
      <c r="F32" s="7">
        <f t="shared" si="0"/>
        <v>1052</v>
      </c>
      <c r="G32" s="7">
        <f t="shared" si="1"/>
        <v>238</v>
      </c>
      <c r="I32" t="s">
        <v>172</v>
      </c>
      <c r="J32" s="7">
        <v>16</v>
      </c>
      <c r="K32" s="7">
        <v>10</v>
      </c>
      <c r="M32" s="7" t="s">
        <v>152</v>
      </c>
      <c r="N32" s="7">
        <v>1123</v>
      </c>
      <c r="O32" s="7">
        <v>518</v>
      </c>
    </row>
    <row r="33" spans="1:15" ht="15.75">
      <c r="A33" s="30" t="s">
        <v>159</v>
      </c>
      <c r="B33" s="34">
        <v>147</v>
      </c>
      <c r="C33" s="34">
        <v>0</v>
      </c>
      <c r="E33" t="s">
        <v>159</v>
      </c>
      <c r="F33" s="7">
        <f t="shared" si="0"/>
        <v>1225</v>
      </c>
      <c r="G33" s="7">
        <f t="shared" si="1"/>
        <v>345</v>
      </c>
      <c r="I33" t="s">
        <v>178</v>
      </c>
      <c r="J33" s="7">
        <v>856</v>
      </c>
      <c r="K33" s="7">
        <v>299</v>
      </c>
      <c r="M33" s="7" t="s">
        <v>160</v>
      </c>
      <c r="N33" s="7">
        <v>1080</v>
      </c>
      <c r="O33" s="7">
        <v>502</v>
      </c>
    </row>
    <row r="34" spans="1:15" ht="15.75">
      <c r="A34" s="30" t="s">
        <v>160</v>
      </c>
      <c r="B34" s="34">
        <v>103</v>
      </c>
      <c r="C34" s="34">
        <v>35</v>
      </c>
      <c r="E34" t="s">
        <v>160</v>
      </c>
      <c r="F34" s="7">
        <f t="shared" si="0"/>
        <v>1080</v>
      </c>
      <c r="G34" s="7">
        <f t="shared" si="1"/>
        <v>502</v>
      </c>
      <c r="I34" t="s">
        <v>169</v>
      </c>
      <c r="J34" s="7">
        <v>2778</v>
      </c>
      <c r="K34" s="7">
        <v>852</v>
      </c>
      <c r="M34" s="7" t="s">
        <v>164</v>
      </c>
      <c r="N34" s="7">
        <v>1773</v>
      </c>
      <c r="O34" s="7">
        <v>501</v>
      </c>
    </row>
    <row r="35" spans="1:15" ht="15.75">
      <c r="A35" s="30" t="s">
        <v>161</v>
      </c>
      <c r="B35" s="34">
        <v>743</v>
      </c>
      <c r="C35" s="34">
        <v>124</v>
      </c>
      <c r="E35" t="s">
        <v>161</v>
      </c>
      <c r="F35" s="7">
        <f t="shared" si="0"/>
        <v>5000</v>
      </c>
      <c r="G35" s="7">
        <f t="shared" si="1"/>
        <v>1582</v>
      </c>
      <c r="I35" t="s">
        <v>159</v>
      </c>
      <c r="J35" s="7">
        <v>1225</v>
      </c>
      <c r="K35" s="7">
        <v>345</v>
      </c>
      <c r="M35" s="7" t="s">
        <v>170</v>
      </c>
      <c r="N35" s="7">
        <v>1092</v>
      </c>
      <c r="O35" s="7">
        <v>454</v>
      </c>
    </row>
    <row r="36" spans="1:15" ht="15.75">
      <c r="A36" s="30" t="s">
        <v>162</v>
      </c>
      <c r="B36" s="34">
        <v>189</v>
      </c>
      <c r="C36" s="34">
        <v>66</v>
      </c>
      <c r="E36" t="s">
        <v>162</v>
      </c>
      <c r="F36" s="7">
        <f t="shared" si="0"/>
        <v>1417</v>
      </c>
      <c r="G36" s="7">
        <f t="shared" si="1"/>
        <v>717</v>
      </c>
      <c r="I36" t="s">
        <v>160</v>
      </c>
      <c r="J36" s="7">
        <v>1080</v>
      </c>
      <c r="K36" s="7">
        <v>502</v>
      </c>
      <c r="M36" s="7" t="s">
        <v>157</v>
      </c>
      <c r="N36" s="7">
        <v>1264</v>
      </c>
      <c r="O36" s="7">
        <v>425</v>
      </c>
    </row>
    <row r="37" spans="1:15" ht="15.75">
      <c r="A37" s="30" t="s">
        <v>163</v>
      </c>
      <c r="B37" s="34">
        <v>212</v>
      </c>
      <c r="C37" s="34">
        <v>28</v>
      </c>
      <c r="E37" t="s">
        <v>163</v>
      </c>
      <c r="F37" s="7">
        <f t="shared" si="0"/>
        <v>1733</v>
      </c>
      <c r="G37" s="7">
        <f t="shared" si="1"/>
        <v>662</v>
      </c>
      <c r="I37" t="s">
        <v>173</v>
      </c>
      <c r="J37" s="7">
        <v>965</v>
      </c>
      <c r="K37" s="7">
        <v>737</v>
      </c>
      <c r="M37" s="7" t="s">
        <v>159</v>
      </c>
      <c r="N37" s="7">
        <v>1225</v>
      </c>
      <c r="O37" s="7">
        <v>345</v>
      </c>
    </row>
    <row r="38" spans="1:15" ht="15.75">
      <c r="A38" s="30" t="s">
        <v>164</v>
      </c>
      <c r="B38" s="34">
        <v>506</v>
      </c>
      <c r="C38" s="34">
        <v>213</v>
      </c>
      <c r="E38" t="s">
        <v>164</v>
      </c>
      <c r="F38" s="7">
        <f t="shared" si="0"/>
        <v>1773</v>
      </c>
      <c r="G38" s="7">
        <f t="shared" si="1"/>
        <v>501</v>
      </c>
      <c r="I38" t="s">
        <v>171</v>
      </c>
      <c r="J38" s="7">
        <v>331</v>
      </c>
      <c r="K38" s="7">
        <v>184</v>
      </c>
      <c r="M38" s="7" t="s">
        <v>178</v>
      </c>
      <c r="N38" s="7">
        <v>856</v>
      </c>
      <c r="O38" s="7">
        <v>299</v>
      </c>
    </row>
    <row r="39" spans="1:15" ht="15.75">
      <c r="A39" s="30" t="s">
        <v>165</v>
      </c>
      <c r="B39" s="32">
        <v>6394</v>
      </c>
      <c r="C39" s="32">
        <v>5156</v>
      </c>
      <c r="E39" t="s">
        <v>165</v>
      </c>
      <c r="F39" s="7">
        <f t="shared" si="0"/>
        <v>12662</v>
      </c>
      <c r="G39" s="7">
        <f t="shared" si="1"/>
        <v>9667</v>
      </c>
      <c r="I39" t="s">
        <v>153</v>
      </c>
      <c r="J39" s="7">
        <v>1640</v>
      </c>
      <c r="K39" s="7">
        <v>569</v>
      </c>
      <c r="M39" s="7" t="s">
        <v>155</v>
      </c>
      <c r="N39" s="7">
        <v>1155</v>
      </c>
      <c r="O39" s="7">
        <v>268</v>
      </c>
    </row>
    <row r="40" spans="1:15" ht="15.75">
      <c r="A40" s="30" t="s">
        <v>166</v>
      </c>
      <c r="B40" s="34">
        <v>63</v>
      </c>
      <c r="C40" s="34">
        <v>33</v>
      </c>
      <c r="E40" t="s">
        <v>166</v>
      </c>
      <c r="F40" s="7">
        <f t="shared" si="0"/>
        <v>431</v>
      </c>
      <c r="G40" s="7">
        <f t="shared" si="1"/>
        <v>194</v>
      </c>
      <c r="I40" t="s">
        <v>147</v>
      </c>
      <c r="J40" s="7">
        <v>376</v>
      </c>
      <c r="K40" s="7">
        <v>124</v>
      </c>
      <c r="M40" s="7" t="s">
        <v>149</v>
      </c>
      <c r="N40" s="7">
        <v>661</v>
      </c>
      <c r="O40" s="7">
        <v>255</v>
      </c>
    </row>
    <row r="41" spans="1:15" ht="15.75">
      <c r="A41" s="30" t="s">
        <v>167</v>
      </c>
      <c r="B41" s="34">
        <v>952</v>
      </c>
      <c r="C41" s="34">
        <v>386</v>
      </c>
      <c r="E41" t="s">
        <v>167</v>
      </c>
      <c r="F41" s="7">
        <f t="shared" si="0"/>
        <v>4039</v>
      </c>
      <c r="G41" s="7">
        <f t="shared" si="1"/>
        <v>1503</v>
      </c>
      <c r="I41" t="s">
        <v>155</v>
      </c>
      <c r="J41" s="7">
        <v>1155</v>
      </c>
      <c r="K41" s="7">
        <v>268</v>
      </c>
      <c r="M41" s="7" t="s">
        <v>158</v>
      </c>
      <c r="N41" s="7">
        <v>1052</v>
      </c>
      <c r="O41" s="7">
        <v>238</v>
      </c>
    </row>
    <row r="42" spans="1:15" ht="15.75">
      <c r="A42" s="30" t="s">
        <v>168</v>
      </c>
      <c r="B42" s="32">
        <v>1433</v>
      </c>
      <c r="C42" s="34">
        <v>551</v>
      </c>
      <c r="E42" t="s">
        <v>168</v>
      </c>
      <c r="F42" s="7">
        <f t="shared" si="0"/>
        <v>7145</v>
      </c>
      <c r="G42" s="7">
        <f t="shared" si="1"/>
        <v>2466</v>
      </c>
      <c r="I42" t="s">
        <v>151</v>
      </c>
      <c r="J42" s="7">
        <v>1062</v>
      </c>
      <c r="K42" s="7">
        <v>519</v>
      </c>
      <c r="M42" s="7" t="s">
        <v>144</v>
      </c>
      <c r="N42" s="7">
        <v>645</v>
      </c>
      <c r="O42" s="7">
        <v>226</v>
      </c>
    </row>
    <row r="43" spans="1:15" ht="15.75">
      <c r="A43" s="30" t="s">
        <v>169</v>
      </c>
      <c r="B43" s="34">
        <v>328</v>
      </c>
      <c r="C43" s="34">
        <v>90</v>
      </c>
      <c r="E43" t="s">
        <v>169</v>
      </c>
      <c r="F43" s="7">
        <f t="shared" si="0"/>
        <v>2778</v>
      </c>
      <c r="G43" s="7">
        <f t="shared" si="1"/>
        <v>852</v>
      </c>
      <c r="I43" t="s">
        <v>144</v>
      </c>
      <c r="J43" s="7">
        <v>645</v>
      </c>
      <c r="K43" s="7">
        <v>226</v>
      </c>
      <c r="M43" s="7" t="s">
        <v>166</v>
      </c>
      <c r="N43" s="7">
        <v>431</v>
      </c>
      <c r="O43" s="7">
        <v>194</v>
      </c>
    </row>
    <row r="44" spans="1:15" ht="15.75">
      <c r="A44" s="30" t="s">
        <v>170</v>
      </c>
      <c r="B44" s="34">
        <v>114</v>
      </c>
      <c r="C44" s="34">
        <v>25</v>
      </c>
      <c r="E44" t="s">
        <v>170</v>
      </c>
      <c r="F44" s="7">
        <f t="shared" si="0"/>
        <v>1092</v>
      </c>
      <c r="G44" s="7">
        <f t="shared" si="1"/>
        <v>454</v>
      </c>
      <c r="I44" t="s">
        <v>150</v>
      </c>
      <c r="J44" s="7">
        <v>5146</v>
      </c>
      <c r="K44" s="7">
        <v>978</v>
      </c>
      <c r="M44" s="7" t="s">
        <v>171</v>
      </c>
      <c r="N44" s="7">
        <v>331</v>
      </c>
      <c r="O44" s="7">
        <v>184</v>
      </c>
    </row>
    <row r="45" spans="1:15" ht="15.75">
      <c r="A45" s="30" t="s">
        <v>171</v>
      </c>
      <c r="B45" s="34">
        <v>9</v>
      </c>
      <c r="C45" s="34">
        <v>5</v>
      </c>
      <c r="E45" t="s">
        <v>171</v>
      </c>
      <c r="F45" s="7">
        <f t="shared" si="0"/>
        <v>331</v>
      </c>
      <c r="G45" s="7">
        <f t="shared" si="1"/>
        <v>184</v>
      </c>
      <c r="I45" t="s">
        <v>148</v>
      </c>
      <c r="J45" s="7">
        <v>2738</v>
      </c>
      <c r="K45" s="7">
        <v>1237</v>
      </c>
      <c r="M45" s="7" t="s">
        <v>176</v>
      </c>
      <c r="N45" s="7">
        <v>715</v>
      </c>
      <c r="O45" s="7">
        <v>132</v>
      </c>
    </row>
    <row r="46" spans="1:15" ht="15.75">
      <c r="A46" s="30" t="s">
        <v>172</v>
      </c>
      <c r="B46" s="34">
        <v>0</v>
      </c>
      <c r="C46" s="34">
        <v>0</v>
      </c>
      <c r="E46" t="s">
        <v>172</v>
      </c>
      <c r="F46" s="7">
        <f t="shared" si="0"/>
        <v>16</v>
      </c>
      <c r="G46" s="7">
        <f t="shared" si="1"/>
        <v>10</v>
      </c>
      <c r="I46" t="s">
        <v>152</v>
      </c>
      <c r="J46" s="7">
        <v>1123</v>
      </c>
      <c r="K46" s="7">
        <v>518</v>
      </c>
      <c r="M46" s="7" t="s">
        <v>147</v>
      </c>
      <c r="N46" s="7">
        <v>376</v>
      </c>
      <c r="O46" s="7">
        <v>124</v>
      </c>
    </row>
    <row r="47" spans="1:15" ht="15.75">
      <c r="A47" s="30" t="s">
        <v>173</v>
      </c>
      <c r="B47" s="34">
        <v>172</v>
      </c>
      <c r="C47" s="34">
        <v>137</v>
      </c>
      <c r="E47" t="s">
        <v>173</v>
      </c>
      <c r="F47" s="7">
        <f t="shared" si="0"/>
        <v>965</v>
      </c>
      <c r="G47" s="7">
        <f t="shared" si="1"/>
        <v>737</v>
      </c>
      <c r="I47" t="s">
        <v>140</v>
      </c>
      <c r="J47" s="7">
        <v>42540</v>
      </c>
      <c r="K47" s="7">
        <v>25579</v>
      </c>
      <c r="M47" s="7" t="s">
        <v>156</v>
      </c>
      <c r="N47" s="7">
        <v>508</v>
      </c>
      <c r="O47" s="7">
        <v>82</v>
      </c>
    </row>
    <row r="48" spans="1:15" ht="15.75">
      <c r="A48" s="30" t="s">
        <v>174</v>
      </c>
      <c r="B48" s="34">
        <v>45</v>
      </c>
      <c r="C48" s="34">
        <v>3</v>
      </c>
      <c r="E48" t="s">
        <v>174</v>
      </c>
      <c r="F48" s="7">
        <f t="shared" si="0"/>
        <v>229</v>
      </c>
      <c r="G48" s="7">
        <f t="shared" si="1"/>
        <v>74</v>
      </c>
      <c r="I48" t="s">
        <v>170</v>
      </c>
      <c r="J48" s="7">
        <v>1092</v>
      </c>
      <c r="K48" s="7">
        <v>454</v>
      </c>
      <c r="M48" s="7" t="s">
        <v>142</v>
      </c>
      <c r="N48" s="7">
        <v>155</v>
      </c>
      <c r="O48" s="7">
        <v>79</v>
      </c>
    </row>
    <row r="49" spans="1:15" ht="15.75">
      <c r="A49" s="30" t="s">
        <v>175</v>
      </c>
      <c r="B49" s="34">
        <v>509</v>
      </c>
      <c r="C49" s="34">
        <v>306</v>
      </c>
      <c r="E49" t="s">
        <v>175</v>
      </c>
      <c r="F49" s="7">
        <f t="shared" si="0"/>
        <v>2678</v>
      </c>
      <c r="G49" s="7">
        <f t="shared" si="1"/>
        <v>1578</v>
      </c>
      <c r="I49" t="s">
        <v>166</v>
      </c>
      <c r="J49" s="7">
        <v>431</v>
      </c>
      <c r="K49" s="7">
        <v>194</v>
      </c>
      <c r="M49" s="7" t="s">
        <v>174</v>
      </c>
      <c r="N49" s="7">
        <v>229</v>
      </c>
      <c r="O49" s="7">
        <v>74</v>
      </c>
    </row>
    <row r="50" spans="1:15" ht="15.75">
      <c r="A50" s="30" t="s">
        <v>176</v>
      </c>
      <c r="B50" s="34">
        <v>179</v>
      </c>
      <c r="C50" s="34">
        <v>0</v>
      </c>
      <c r="E50" t="s">
        <v>176</v>
      </c>
      <c r="F50" s="7">
        <f t="shared" si="0"/>
        <v>715</v>
      </c>
      <c r="G50" s="7">
        <f t="shared" si="1"/>
        <v>132</v>
      </c>
      <c r="I50" t="s">
        <v>158</v>
      </c>
      <c r="J50" s="7">
        <v>1052</v>
      </c>
      <c r="K50" s="7">
        <v>238</v>
      </c>
      <c r="M50" s="7" t="s">
        <v>146</v>
      </c>
      <c r="N50" s="7">
        <v>317</v>
      </c>
      <c r="O50" s="7">
        <v>41</v>
      </c>
    </row>
    <row r="51" spans="1:15" ht="15.75">
      <c r="A51" s="30" t="s">
        <v>177</v>
      </c>
      <c r="B51" s="32">
        <v>3116</v>
      </c>
      <c r="C51" s="32">
        <v>2319</v>
      </c>
      <c r="E51" t="s">
        <v>177</v>
      </c>
      <c r="F51" s="7">
        <f t="shared" si="0"/>
        <v>14642</v>
      </c>
      <c r="G51" s="7">
        <f t="shared" si="1"/>
        <v>10499</v>
      </c>
      <c r="I51" t="s">
        <v>168</v>
      </c>
      <c r="J51" s="7">
        <v>7145</v>
      </c>
      <c r="K51" s="7">
        <v>2466</v>
      </c>
      <c r="M51" s="7" t="s">
        <v>172</v>
      </c>
      <c r="N51" s="7">
        <v>16</v>
      </c>
      <c r="O51" s="7">
        <v>10</v>
      </c>
    </row>
    <row r="52" spans="1:15" ht="15.75">
      <c r="A52" s="30" t="s">
        <v>178</v>
      </c>
      <c r="B52" s="34">
        <v>87</v>
      </c>
      <c r="C52" s="34">
        <v>28</v>
      </c>
      <c r="E52" t="s">
        <v>178</v>
      </c>
      <c r="F52" s="7">
        <f t="shared" si="0"/>
        <v>856</v>
      </c>
      <c r="G52" s="7">
        <f t="shared" si="1"/>
        <v>299</v>
      </c>
      <c r="I52" t="s">
        <v>146</v>
      </c>
      <c r="J52" s="7">
        <v>317</v>
      </c>
      <c r="K52" s="7">
        <v>41</v>
      </c>
      <c r="M52" s="7" t="s">
        <v>154</v>
      </c>
      <c r="N52" s="7">
        <v>38</v>
      </c>
      <c r="O52" s="7">
        <v>0</v>
      </c>
    </row>
    <row r="53" spans="1:15" ht="15.75">
      <c r="A53" s="38" t="s">
        <v>131</v>
      </c>
      <c r="B53" s="39">
        <v>848881</v>
      </c>
      <c r="C53" s="39">
        <v>298452</v>
      </c>
      <c r="E53" s="40" t="s">
        <v>205</v>
      </c>
      <c r="F53" s="41">
        <f>SUM(F13:F52)</f>
        <v>1043809</v>
      </c>
      <c r="G53" s="41">
        <f>SUM(G13:G52)</f>
        <v>357867</v>
      </c>
      <c r="I53" s="40" t="s">
        <v>205</v>
      </c>
      <c r="J53" s="41">
        <v>1043809</v>
      </c>
      <c r="K53" s="41">
        <v>357867</v>
      </c>
      <c r="L53" s="40"/>
      <c r="M53" s="41" t="s">
        <v>205</v>
      </c>
      <c r="N53" s="41">
        <v>1043809</v>
      </c>
      <c r="O53" s="41">
        <v>357867</v>
      </c>
    </row>
    <row r="54" spans="1:3" ht="15.75">
      <c r="A54" s="30" t="s">
        <v>139</v>
      </c>
      <c r="B54" s="32">
        <v>743932</v>
      </c>
      <c r="C54" s="32">
        <v>244948</v>
      </c>
    </row>
    <row r="55" spans="1:3" ht="15.75">
      <c r="A55" s="30" t="s">
        <v>140</v>
      </c>
      <c r="B55" s="32">
        <v>32878</v>
      </c>
      <c r="C55" s="32">
        <v>20388</v>
      </c>
    </row>
    <row r="56" spans="1:3" ht="15.75">
      <c r="A56" s="30" t="s">
        <v>141</v>
      </c>
      <c r="B56" s="32">
        <v>4814</v>
      </c>
      <c r="C56" s="32">
        <v>2290</v>
      </c>
    </row>
    <row r="57" spans="1:3" ht="15.75">
      <c r="A57" s="30" t="s">
        <v>142</v>
      </c>
      <c r="B57" s="34">
        <v>151</v>
      </c>
      <c r="C57" s="34">
        <v>79</v>
      </c>
    </row>
    <row r="58" spans="1:3" ht="15.75">
      <c r="A58" s="30" t="s">
        <v>143</v>
      </c>
      <c r="B58" s="34">
        <v>899</v>
      </c>
      <c r="C58" s="34">
        <v>546</v>
      </c>
    </row>
    <row r="59" spans="1:3" ht="15.75">
      <c r="A59" s="30" t="s">
        <v>144</v>
      </c>
      <c r="B59" s="34">
        <v>522</v>
      </c>
      <c r="C59" s="34">
        <v>215</v>
      </c>
    </row>
    <row r="60" spans="1:3" ht="15.75">
      <c r="A60" s="30" t="s">
        <v>145</v>
      </c>
      <c r="B60" s="32">
        <v>5253</v>
      </c>
      <c r="C60" s="32">
        <v>1583</v>
      </c>
    </row>
    <row r="61" spans="1:3" ht="15.75">
      <c r="A61" s="30" t="s">
        <v>146</v>
      </c>
      <c r="B61" s="34">
        <v>302</v>
      </c>
      <c r="C61" s="34">
        <v>41</v>
      </c>
    </row>
    <row r="62" spans="1:3" ht="15.75">
      <c r="A62" s="30" t="s">
        <v>147</v>
      </c>
      <c r="B62" s="34">
        <v>359</v>
      </c>
      <c r="C62" s="34">
        <v>124</v>
      </c>
    </row>
    <row r="63" spans="1:3" ht="15.75">
      <c r="A63" s="30" t="s">
        <v>148</v>
      </c>
      <c r="B63" s="32">
        <v>2588</v>
      </c>
      <c r="C63" s="32">
        <v>1219</v>
      </c>
    </row>
    <row r="64" spans="1:3" ht="15.75">
      <c r="A64" s="30" t="s">
        <v>149</v>
      </c>
      <c r="B64" s="34">
        <v>609</v>
      </c>
      <c r="C64" s="34">
        <v>242</v>
      </c>
    </row>
    <row r="65" spans="1:3" ht="15.75">
      <c r="A65" s="30" t="s">
        <v>150</v>
      </c>
      <c r="B65" s="32">
        <v>4301</v>
      </c>
      <c r="C65" s="34">
        <v>901</v>
      </c>
    </row>
    <row r="66" spans="1:3" ht="15.75">
      <c r="A66" s="30" t="s">
        <v>151</v>
      </c>
      <c r="B66" s="34">
        <v>980</v>
      </c>
      <c r="C66" s="34">
        <v>504</v>
      </c>
    </row>
    <row r="67" spans="1:3" ht="15.75">
      <c r="A67" s="30" t="s">
        <v>152</v>
      </c>
      <c r="B67" s="34">
        <v>958</v>
      </c>
      <c r="C67" s="34">
        <v>459</v>
      </c>
    </row>
    <row r="68" spans="1:3" ht="15.75">
      <c r="A68" s="30" t="s">
        <v>153</v>
      </c>
      <c r="B68" s="32">
        <v>1428</v>
      </c>
      <c r="C68" s="34">
        <v>541</v>
      </c>
    </row>
    <row r="69" spans="1:3" ht="15.75">
      <c r="A69" s="30" t="s">
        <v>154</v>
      </c>
      <c r="B69" s="34">
        <v>38</v>
      </c>
      <c r="C69" s="34">
        <v>0</v>
      </c>
    </row>
    <row r="70" spans="1:3" ht="15.75">
      <c r="A70" s="30" t="s">
        <v>155</v>
      </c>
      <c r="B70" s="34">
        <v>934</v>
      </c>
      <c r="C70" s="34">
        <v>236</v>
      </c>
    </row>
    <row r="71" spans="1:3" ht="15.75">
      <c r="A71" s="30" t="s">
        <v>156</v>
      </c>
      <c r="B71" s="34">
        <v>413</v>
      </c>
      <c r="C71" s="34">
        <v>82</v>
      </c>
    </row>
    <row r="72" spans="1:3" ht="15.75">
      <c r="A72" s="30" t="s">
        <v>157</v>
      </c>
      <c r="B72" s="32">
        <v>1194</v>
      </c>
      <c r="C72" s="34">
        <v>395</v>
      </c>
    </row>
    <row r="73" spans="1:3" ht="15.75">
      <c r="A73" s="30" t="s">
        <v>158</v>
      </c>
      <c r="B73" s="34">
        <v>822</v>
      </c>
      <c r="C73" s="34">
        <v>206</v>
      </c>
    </row>
    <row r="74" spans="1:3" ht="15.75">
      <c r="A74" s="30" t="s">
        <v>159</v>
      </c>
      <c r="B74" s="32">
        <v>1078</v>
      </c>
      <c r="C74" s="34">
        <v>345</v>
      </c>
    </row>
    <row r="75" spans="1:3" ht="15.75">
      <c r="A75" s="30" t="s">
        <v>160</v>
      </c>
      <c r="B75" s="34">
        <v>977</v>
      </c>
      <c r="C75" s="34">
        <v>467</v>
      </c>
    </row>
    <row r="76" spans="1:3" ht="15.75">
      <c r="A76" s="30" t="s">
        <v>161</v>
      </c>
      <c r="B76" s="32">
        <v>4257</v>
      </c>
      <c r="C76" s="32">
        <v>1458</v>
      </c>
    </row>
    <row r="77" spans="1:3" ht="15.75">
      <c r="A77" s="30" t="s">
        <v>162</v>
      </c>
      <c r="B77" s="32">
        <v>1228</v>
      </c>
      <c r="C77" s="34">
        <v>651</v>
      </c>
    </row>
    <row r="78" spans="1:3" ht="15.75">
      <c r="A78" s="30" t="s">
        <v>163</v>
      </c>
      <c r="B78" s="32">
        <v>1521</v>
      </c>
      <c r="C78" s="34">
        <v>634</v>
      </c>
    </row>
    <row r="79" spans="1:3" ht="15.75">
      <c r="A79" s="30" t="s">
        <v>164</v>
      </c>
      <c r="B79" s="32">
        <v>1267</v>
      </c>
      <c r="C79" s="34">
        <v>288</v>
      </c>
    </row>
    <row r="80" spans="1:3" ht="15.75">
      <c r="A80" s="30" t="s">
        <v>165</v>
      </c>
      <c r="B80" s="32">
        <v>6268</v>
      </c>
      <c r="C80" s="32">
        <v>4511</v>
      </c>
    </row>
    <row r="81" spans="1:3" ht="15.75">
      <c r="A81" s="30" t="s">
        <v>166</v>
      </c>
      <c r="B81" s="34">
        <v>368</v>
      </c>
      <c r="C81" s="34">
        <v>161</v>
      </c>
    </row>
    <row r="82" spans="1:3" ht="15.75">
      <c r="A82" s="30" t="s">
        <v>167</v>
      </c>
      <c r="B82" s="32">
        <v>3087</v>
      </c>
      <c r="C82" s="32">
        <v>1117</v>
      </c>
    </row>
    <row r="83" spans="1:3" ht="15.75">
      <c r="A83" s="30" t="s">
        <v>168</v>
      </c>
      <c r="B83" s="32">
        <v>5712</v>
      </c>
      <c r="C83" s="32">
        <v>1915</v>
      </c>
    </row>
    <row r="84" spans="1:3" ht="15.75">
      <c r="A84" s="30" t="s">
        <v>169</v>
      </c>
      <c r="B84" s="32">
        <v>2450</v>
      </c>
      <c r="C84" s="34">
        <v>762</v>
      </c>
    </row>
    <row r="85" spans="1:3" ht="15.75">
      <c r="A85" s="30" t="s">
        <v>170</v>
      </c>
      <c r="B85" s="34">
        <v>978</v>
      </c>
      <c r="C85" s="34">
        <v>429</v>
      </c>
    </row>
    <row r="86" spans="1:3" ht="15.75">
      <c r="A86" s="30" t="s">
        <v>171</v>
      </c>
      <c r="B86" s="34">
        <v>322</v>
      </c>
      <c r="C86" s="34">
        <v>179</v>
      </c>
    </row>
    <row r="87" spans="1:3" ht="15.75">
      <c r="A87" s="30" t="s">
        <v>172</v>
      </c>
      <c r="B87" s="34">
        <v>16</v>
      </c>
      <c r="C87" s="34">
        <v>10</v>
      </c>
    </row>
    <row r="88" spans="1:3" ht="15.75">
      <c r="A88" s="30" t="s">
        <v>173</v>
      </c>
      <c r="B88" s="34">
        <v>793</v>
      </c>
      <c r="C88" s="34">
        <v>600</v>
      </c>
    </row>
    <row r="89" spans="1:3" ht="15.75">
      <c r="A89" s="30" t="s">
        <v>174</v>
      </c>
      <c r="B89" s="34">
        <v>184</v>
      </c>
      <c r="C89" s="34">
        <v>71</v>
      </c>
    </row>
    <row r="90" spans="1:3" ht="15.75">
      <c r="A90" s="30" t="s">
        <v>175</v>
      </c>
      <c r="B90" s="32">
        <v>2169</v>
      </c>
      <c r="C90" s="32">
        <v>1272</v>
      </c>
    </row>
    <row r="91" spans="1:3" ht="15.75">
      <c r="A91" s="30" t="s">
        <v>176</v>
      </c>
      <c r="B91" s="34">
        <v>536</v>
      </c>
      <c r="C91" s="34">
        <v>132</v>
      </c>
    </row>
    <row r="92" spans="1:3" ht="15.75">
      <c r="A92" s="30" t="s">
        <v>177</v>
      </c>
      <c r="B92" s="32">
        <v>11526</v>
      </c>
      <c r="C92" s="32">
        <v>8180</v>
      </c>
    </row>
    <row r="93" spans="1:3" ht="15.75">
      <c r="A93" s="30" t="s">
        <v>178</v>
      </c>
      <c r="B93" s="34">
        <v>769</v>
      </c>
      <c r="C93" s="34">
        <v>271</v>
      </c>
    </row>
    <row r="94" spans="1:3" ht="15.75">
      <c r="A94" s="31"/>
      <c r="B94" s="33"/>
      <c r="C94" s="33"/>
    </row>
    <row r="95" spans="1:3" ht="15.75">
      <c r="A95" s="35" t="s">
        <v>206</v>
      </c>
      <c r="B95" s="37">
        <f>SUM(B13:B52)</f>
        <v>194928</v>
      </c>
      <c r="C95" s="37">
        <f>SUM(C13:C52)</f>
        <v>59415</v>
      </c>
    </row>
    <row r="96" spans="1:3" ht="15.75">
      <c r="A96" s="35" t="s">
        <v>204</v>
      </c>
      <c r="B96" s="37">
        <f>SUM(B54:B93)</f>
        <v>848881</v>
      </c>
      <c r="C96" s="37">
        <f>SUM(C54:C93)</f>
        <v>298452</v>
      </c>
    </row>
    <row r="97" spans="1:3" ht="15.75">
      <c r="A97" s="35" t="s">
        <v>205</v>
      </c>
      <c r="B97" s="37">
        <f>B95+B96</f>
        <v>1043809</v>
      </c>
      <c r="C97" s="37">
        <f>C95+C96</f>
        <v>357867</v>
      </c>
    </row>
    <row r="98" spans="1:3" ht="15.75">
      <c r="A98" s="35"/>
      <c r="B98" s="36"/>
      <c r="C98" s="36"/>
    </row>
    <row r="99" ht="15.75">
      <c r="A99" t="s">
        <v>197</v>
      </c>
    </row>
    <row r="100" ht="15.75">
      <c r="A100" s="24" t="s">
        <v>198</v>
      </c>
    </row>
    <row r="101" ht="15.75">
      <c r="A101" s="24" t="s">
        <v>199</v>
      </c>
    </row>
    <row r="103" ht="15.75">
      <c r="A103" s="27" t="s">
        <v>200</v>
      </c>
    </row>
    <row r="104" ht="15.75">
      <c r="A104" s="26" t="s">
        <v>201</v>
      </c>
    </row>
    <row r="106" ht="15.75">
      <c r="A106" s="24" t="s">
        <v>202</v>
      </c>
    </row>
  </sheetData>
  <hyperlinks>
    <hyperlink ref="A8" r:id="rId1" display="http://factfinder.census.gov/home/en/datanotes/expsf3.htm"/>
    <hyperlink ref="A104" r:id="rId2" display="http://www.census.gov/prod/cen2000/doc/sf3chap8.pdf"/>
    <hyperlink ref="A2" r:id="rId3" display="http://factfinder.census.gov/servlet/DTGeoSearchByListServlet?ds_name=DEC_2000_SF3_U&amp;_lang=en&amp;_ts=86099958480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91"/>
  <sheetViews>
    <sheetView workbookViewId="0" topLeftCell="A1">
      <selection activeCell="C8" sqref="C8"/>
    </sheetView>
  </sheetViews>
  <sheetFormatPr defaultColWidth="9.00390625" defaultRowHeight="15.75"/>
  <cols>
    <col min="1" max="1" width="12.00390625" style="0" customWidth="1"/>
    <col min="2" max="2" width="31.875" style="0" customWidth="1"/>
    <col min="3" max="3" width="18.75390625" style="0" customWidth="1"/>
    <col min="4" max="4" width="12.125" style="0" customWidth="1"/>
    <col min="5" max="5" width="13.875" style="0" customWidth="1"/>
    <col min="9" max="9" width="13.00390625" style="0" customWidth="1"/>
    <col min="12" max="12" width="10.375" style="0" customWidth="1"/>
    <col min="15" max="15" width="10.875" style="0" customWidth="1"/>
  </cols>
  <sheetData>
    <row r="1" ht="15.75">
      <c r="A1" t="str">
        <f>'5 and Over'!A1</f>
        <v>Language Spoken at Home in Hennepin County, Persons Age 5 Years and Older</v>
      </c>
    </row>
    <row r="2" ht="15.75">
      <c r="A2" t="str">
        <f>'5 and Over'!A2</f>
        <v>U.S. Census, 2000</v>
      </c>
    </row>
    <row r="3" ht="15.75">
      <c r="A3" t="str">
        <f>'5 and Over'!A3</f>
        <v>Summary File 3, Table PCT10</v>
      </c>
    </row>
    <row r="5" spans="1:85" ht="15.75">
      <c r="A5" t="s">
        <v>132</v>
      </c>
      <c r="B5" t="s">
        <v>133</v>
      </c>
      <c r="C5" s="5" t="s">
        <v>4</v>
      </c>
      <c r="D5" t="s">
        <v>6</v>
      </c>
      <c r="E5" t="s">
        <v>8</v>
      </c>
      <c r="F5" t="s">
        <v>10</v>
      </c>
      <c r="G5" t="s">
        <v>12</v>
      </c>
      <c r="H5" t="s">
        <v>14</v>
      </c>
      <c r="I5" t="s">
        <v>16</v>
      </c>
      <c r="J5" t="s">
        <v>18</v>
      </c>
      <c r="K5" t="s">
        <v>20</v>
      </c>
      <c r="L5" t="s">
        <v>22</v>
      </c>
      <c r="M5" t="s">
        <v>24</v>
      </c>
      <c r="N5" t="s">
        <v>26</v>
      </c>
      <c r="O5" t="s">
        <v>28</v>
      </c>
      <c r="P5" t="s">
        <v>30</v>
      </c>
      <c r="Q5" t="s">
        <v>32</v>
      </c>
      <c r="R5" t="s">
        <v>34</v>
      </c>
      <c r="S5" t="s">
        <v>36</v>
      </c>
      <c r="T5" t="s">
        <v>38</v>
      </c>
      <c r="U5" t="s">
        <v>40</v>
      </c>
      <c r="V5" t="s">
        <v>42</v>
      </c>
      <c r="W5" t="s">
        <v>44</v>
      </c>
      <c r="X5" t="s">
        <v>46</v>
      </c>
      <c r="Y5" t="s">
        <v>48</v>
      </c>
      <c r="Z5" t="s">
        <v>50</v>
      </c>
      <c r="AA5" t="s">
        <v>52</v>
      </c>
      <c r="AB5" t="s">
        <v>54</v>
      </c>
      <c r="AC5" t="s">
        <v>56</v>
      </c>
      <c r="AD5" t="s">
        <v>58</v>
      </c>
      <c r="AE5" t="s">
        <v>60</v>
      </c>
      <c r="AF5" t="s">
        <v>62</v>
      </c>
      <c r="AG5" t="s">
        <v>64</v>
      </c>
      <c r="AH5" t="s">
        <v>66</v>
      </c>
      <c r="AI5" t="s">
        <v>68</v>
      </c>
      <c r="AJ5" t="s">
        <v>70</v>
      </c>
      <c r="AK5" t="s">
        <v>72</v>
      </c>
      <c r="AL5" t="s">
        <v>74</v>
      </c>
      <c r="AM5" t="s">
        <v>76</v>
      </c>
      <c r="AN5" t="s">
        <v>78</v>
      </c>
      <c r="AO5" t="s">
        <v>80</v>
      </c>
      <c r="AP5" t="s">
        <v>82</v>
      </c>
      <c r="AQ5" t="s">
        <v>84</v>
      </c>
      <c r="AR5" t="s">
        <v>86</v>
      </c>
      <c r="AS5" t="s">
        <v>88</v>
      </c>
      <c r="AT5" t="s">
        <v>90</v>
      </c>
      <c r="AU5" t="s">
        <v>91</v>
      </c>
      <c r="AV5" t="s">
        <v>92</v>
      </c>
      <c r="AW5" t="s">
        <v>93</v>
      </c>
      <c r="AX5" t="s">
        <v>94</v>
      </c>
      <c r="AY5" t="s">
        <v>95</v>
      </c>
      <c r="AZ5" t="s">
        <v>96</v>
      </c>
      <c r="BA5" t="s">
        <v>97</v>
      </c>
      <c r="BB5" t="s">
        <v>98</v>
      </c>
      <c r="BC5" t="s">
        <v>99</v>
      </c>
      <c r="BD5" t="s">
        <v>100</v>
      </c>
      <c r="BE5" t="s">
        <v>101</v>
      </c>
      <c r="BF5" t="s">
        <v>102</v>
      </c>
      <c r="BG5" t="s">
        <v>103</v>
      </c>
      <c r="BH5" t="s">
        <v>104</v>
      </c>
      <c r="BI5" t="s">
        <v>105</v>
      </c>
      <c r="BJ5" t="s">
        <v>106</v>
      </c>
      <c r="BK5" t="s">
        <v>107</v>
      </c>
      <c r="BL5" t="s">
        <v>108</v>
      </c>
      <c r="BM5" t="s">
        <v>109</v>
      </c>
      <c r="BN5" t="s">
        <v>110</v>
      </c>
      <c r="BO5" t="s">
        <v>111</v>
      </c>
      <c r="BP5" t="s">
        <v>112</v>
      </c>
      <c r="BQ5" t="s">
        <v>113</v>
      </c>
      <c r="BR5" t="s">
        <v>114</v>
      </c>
      <c r="BS5" t="s">
        <v>115</v>
      </c>
      <c r="BT5" t="s">
        <v>116</v>
      </c>
      <c r="BU5" t="s">
        <v>117</v>
      </c>
      <c r="BV5" t="s">
        <v>118</v>
      </c>
      <c r="BW5" t="s">
        <v>119</v>
      </c>
      <c r="BX5" t="s">
        <v>120</v>
      </c>
      <c r="BY5" t="s">
        <v>121</v>
      </c>
      <c r="BZ5" t="s">
        <v>122</v>
      </c>
      <c r="CA5" t="s">
        <v>123</v>
      </c>
      <c r="CB5" t="s">
        <v>124</v>
      </c>
      <c r="CC5" t="s">
        <v>125</v>
      </c>
      <c r="CD5" t="s">
        <v>126</v>
      </c>
      <c r="CE5" t="s">
        <v>127</v>
      </c>
      <c r="CF5" t="s">
        <v>128</v>
      </c>
      <c r="CG5" t="s">
        <v>129</v>
      </c>
    </row>
    <row r="6" spans="1:85" ht="15.75">
      <c r="A6">
        <v>50</v>
      </c>
      <c r="B6" t="s">
        <v>134</v>
      </c>
      <c r="C6">
        <v>1043809</v>
      </c>
      <c r="D6">
        <v>194928</v>
      </c>
      <c r="E6">
        <v>165861</v>
      </c>
      <c r="F6">
        <v>9662</v>
      </c>
      <c r="G6">
        <v>1103</v>
      </c>
      <c r="H6">
        <v>4</v>
      </c>
      <c r="I6">
        <v>40</v>
      </c>
      <c r="J6">
        <v>123</v>
      </c>
      <c r="K6">
        <v>680</v>
      </c>
      <c r="L6">
        <v>15</v>
      </c>
      <c r="M6">
        <v>17</v>
      </c>
      <c r="N6">
        <v>150</v>
      </c>
      <c r="O6">
        <v>52</v>
      </c>
      <c r="P6">
        <v>845</v>
      </c>
      <c r="Q6">
        <v>82</v>
      </c>
      <c r="R6">
        <v>165</v>
      </c>
      <c r="S6">
        <v>212</v>
      </c>
      <c r="T6">
        <v>0</v>
      </c>
      <c r="U6">
        <v>221</v>
      </c>
      <c r="V6">
        <v>95</v>
      </c>
      <c r="W6">
        <v>70</v>
      </c>
      <c r="X6">
        <v>230</v>
      </c>
      <c r="Y6">
        <v>147</v>
      </c>
      <c r="Z6">
        <v>103</v>
      </c>
      <c r="AA6">
        <v>743</v>
      </c>
      <c r="AB6">
        <v>189</v>
      </c>
      <c r="AC6">
        <v>212</v>
      </c>
      <c r="AD6">
        <v>506</v>
      </c>
      <c r="AE6">
        <v>6394</v>
      </c>
      <c r="AF6">
        <v>63</v>
      </c>
      <c r="AG6">
        <v>952</v>
      </c>
      <c r="AH6">
        <v>1433</v>
      </c>
      <c r="AI6">
        <v>328</v>
      </c>
      <c r="AJ6">
        <v>114</v>
      </c>
      <c r="AK6">
        <v>9</v>
      </c>
      <c r="AL6">
        <v>0</v>
      </c>
      <c r="AM6">
        <v>172</v>
      </c>
      <c r="AN6">
        <v>45</v>
      </c>
      <c r="AO6">
        <v>509</v>
      </c>
      <c r="AP6">
        <v>179</v>
      </c>
      <c r="AQ6">
        <v>3116</v>
      </c>
      <c r="AR6">
        <v>87</v>
      </c>
      <c r="AS6">
        <v>848881</v>
      </c>
      <c r="AT6">
        <v>743932</v>
      </c>
      <c r="AU6">
        <v>32878</v>
      </c>
      <c r="AV6">
        <v>4814</v>
      </c>
      <c r="AW6">
        <v>151</v>
      </c>
      <c r="AX6">
        <v>899</v>
      </c>
      <c r="AY6">
        <v>522</v>
      </c>
      <c r="AZ6">
        <v>5253</v>
      </c>
      <c r="BA6">
        <v>302</v>
      </c>
      <c r="BB6">
        <v>359</v>
      </c>
      <c r="BC6">
        <v>2588</v>
      </c>
      <c r="BD6">
        <v>609</v>
      </c>
      <c r="BE6">
        <v>4301</v>
      </c>
      <c r="BF6">
        <v>980</v>
      </c>
      <c r="BG6">
        <v>958</v>
      </c>
      <c r="BH6">
        <v>1428</v>
      </c>
      <c r="BI6">
        <v>38</v>
      </c>
      <c r="BJ6">
        <v>934</v>
      </c>
      <c r="BK6">
        <v>413</v>
      </c>
      <c r="BL6">
        <v>1194</v>
      </c>
      <c r="BM6">
        <v>822</v>
      </c>
      <c r="BN6">
        <v>1078</v>
      </c>
      <c r="BO6">
        <v>977</v>
      </c>
      <c r="BP6">
        <v>4257</v>
      </c>
      <c r="BQ6">
        <v>1228</v>
      </c>
      <c r="BR6">
        <v>1521</v>
      </c>
      <c r="BS6">
        <v>1267</v>
      </c>
      <c r="BT6">
        <v>6268</v>
      </c>
      <c r="BU6">
        <v>368</v>
      </c>
      <c r="BV6">
        <v>3087</v>
      </c>
      <c r="BW6">
        <v>5712</v>
      </c>
      <c r="BX6">
        <v>2450</v>
      </c>
      <c r="BY6">
        <v>978</v>
      </c>
      <c r="BZ6">
        <v>322</v>
      </c>
      <c r="CA6">
        <v>16</v>
      </c>
      <c r="CB6">
        <v>793</v>
      </c>
      <c r="CC6">
        <v>184</v>
      </c>
      <c r="CD6">
        <v>2169</v>
      </c>
      <c r="CE6">
        <v>536</v>
      </c>
      <c r="CF6">
        <v>11526</v>
      </c>
      <c r="CG6">
        <v>769</v>
      </c>
    </row>
    <row r="7" spans="4:10" ht="15.75">
      <c r="D7" t="s">
        <v>132</v>
      </c>
      <c r="E7">
        <v>50</v>
      </c>
      <c r="I7" t="s">
        <v>132</v>
      </c>
      <c r="J7">
        <v>50</v>
      </c>
    </row>
    <row r="8" spans="1:18" ht="15.75">
      <c r="A8" t="s">
        <v>2</v>
      </c>
      <c r="C8" s="1" t="s">
        <v>130</v>
      </c>
      <c r="D8" t="s">
        <v>133</v>
      </c>
      <c r="E8" t="s">
        <v>134</v>
      </c>
      <c r="F8" s="6"/>
      <c r="G8" s="6"/>
      <c r="I8" t="s">
        <v>133</v>
      </c>
      <c r="J8" t="s">
        <v>134</v>
      </c>
      <c r="R8" t="s">
        <v>3</v>
      </c>
    </row>
    <row r="9" spans="1:18" ht="15.75">
      <c r="A9" t="s">
        <v>4</v>
      </c>
      <c r="B9" t="str">
        <f aca="true" t="shared" si="0" ref="B9:B40">TRIM(R9)</f>
        <v>Total:</v>
      </c>
      <c r="D9" s="5" t="s">
        <v>4</v>
      </c>
      <c r="E9">
        <v>1043809</v>
      </c>
      <c r="I9" s="5" t="s">
        <v>4</v>
      </c>
      <c r="J9">
        <v>1043809</v>
      </c>
      <c r="N9" t="s">
        <v>183</v>
      </c>
      <c r="R9" t="s">
        <v>5</v>
      </c>
    </row>
    <row r="10" spans="1:18" ht="16.5" thickBot="1">
      <c r="A10" s="3" t="s">
        <v>6</v>
      </c>
      <c r="B10" s="3" t="str">
        <f t="shared" si="0"/>
        <v>5 to 17 years:</v>
      </c>
      <c r="C10" s="10" t="s">
        <v>138</v>
      </c>
      <c r="D10" t="s">
        <v>6</v>
      </c>
      <c r="E10">
        <v>194928</v>
      </c>
      <c r="F10" s="3"/>
      <c r="I10" t="s">
        <v>6</v>
      </c>
      <c r="J10">
        <v>194928</v>
      </c>
      <c r="K10" s="4" t="s">
        <v>137</v>
      </c>
      <c r="N10" t="s">
        <v>137</v>
      </c>
      <c r="O10" t="s">
        <v>182</v>
      </c>
      <c r="R10" t="s">
        <v>7</v>
      </c>
    </row>
    <row r="11" spans="1:18" ht="15.75">
      <c r="A11" t="s">
        <v>8</v>
      </c>
      <c r="B11" t="str">
        <f t="shared" si="0"/>
        <v>Speak only English</v>
      </c>
      <c r="C11" t="s">
        <v>177</v>
      </c>
      <c r="D11" t="s">
        <v>84</v>
      </c>
      <c r="E11">
        <v>3116</v>
      </c>
      <c r="I11" t="s">
        <v>8</v>
      </c>
      <c r="J11">
        <v>165861</v>
      </c>
      <c r="K11">
        <f>J11+J52</f>
        <v>909793</v>
      </c>
      <c r="L11" t="s">
        <v>139</v>
      </c>
      <c r="N11">
        <v>909793</v>
      </c>
      <c r="O11" t="s">
        <v>139</v>
      </c>
      <c r="R11" t="s">
        <v>9</v>
      </c>
    </row>
    <row r="12" spans="1:18" ht="15.75">
      <c r="A12" t="s">
        <v>10</v>
      </c>
      <c r="B12" t="str">
        <f t="shared" si="0"/>
        <v>Spanish or Spanish Creole</v>
      </c>
      <c r="C12" t="s">
        <v>175</v>
      </c>
      <c r="D12" t="s">
        <v>80</v>
      </c>
      <c r="E12">
        <v>509</v>
      </c>
      <c r="I12" t="s">
        <v>10</v>
      </c>
      <c r="J12">
        <v>9662</v>
      </c>
      <c r="K12">
        <f aca="true" t="shared" si="1" ref="K12:K50">J12+J53</f>
        <v>42540</v>
      </c>
      <c r="L12" t="s">
        <v>140</v>
      </c>
      <c r="N12">
        <v>42540</v>
      </c>
      <c r="O12" t="s">
        <v>140</v>
      </c>
      <c r="R12" t="s">
        <v>11</v>
      </c>
    </row>
    <row r="13" spans="1:18" ht="15.75">
      <c r="A13" t="s">
        <v>12</v>
      </c>
      <c r="B13" t="str">
        <f t="shared" si="0"/>
        <v>French (incl. Patois, Cajun)</v>
      </c>
      <c r="C13" t="s">
        <v>154</v>
      </c>
      <c r="D13" t="s">
        <v>38</v>
      </c>
      <c r="E13">
        <v>0</v>
      </c>
      <c r="I13" t="s">
        <v>12</v>
      </c>
      <c r="J13">
        <v>1103</v>
      </c>
      <c r="K13">
        <f t="shared" si="1"/>
        <v>5917</v>
      </c>
      <c r="L13" t="s">
        <v>141</v>
      </c>
      <c r="N13">
        <v>14642</v>
      </c>
      <c r="O13" t="s">
        <v>177</v>
      </c>
      <c r="R13" t="s">
        <v>13</v>
      </c>
    </row>
    <row r="14" spans="1:18" ht="15.75">
      <c r="A14" t="s">
        <v>14</v>
      </c>
      <c r="B14" t="str">
        <f t="shared" si="0"/>
        <v>French Creole</v>
      </c>
      <c r="C14" t="s">
        <v>161</v>
      </c>
      <c r="D14" t="s">
        <v>52</v>
      </c>
      <c r="E14">
        <v>743</v>
      </c>
      <c r="I14" t="s">
        <v>14</v>
      </c>
      <c r="J14">
        <v>4</v>
      </c>
      <c r="K14">
        <f t="shared" si="1"/>
        <v>155</v>
      </c>
      <c r="L14" t="s">
        <v>142</v>
      </c>
      <c r="N14">
        <v>12662</v>
      </c>
      <c r="O14" t="s">
        <v>165</v>
      </c>
      <c r="R14" t="s">
        <v>15</v>
      </c>
    </row>
    <row r="15" spans="1:18" ht="15.75">
      <c r="A15" t="s">
        <v>16</v>
      </c>
      <c r="B15" t="str">
        <f t="shared" si="0"/>
        <v>Italian</v>
      </c>
      <c r="C15" t="s">
        <v>179</v>
      </c>
      <c r="D15" t="s">
        <v>8</v>
      </c>
      <c r="E15">
        <v>165861</v>
      </c>
      <c r="I15" t="s">
        <v>16</v>
      </c>
      <c r="J15">
        <v>40</v>
      </c>
      <c r="K15">
        <f t="shared" si="1"/>
        <v>939</v>
      </c>
      <c r="L15" t="s">
        <v>143</v>
      </c>
      <c r="N15">
        <v>7145</v>
      </c>
      <c r="O15" t="s">
        <v>168</v>
      </c>
      <c r="R15" t="s">
        <v>17</v>
      </c>
    </row>
    <row r="16" spans="1:18" ht="15.75">
      <c r="A16" t="s">
        <v>18</v>
      </c>
      <c r="B16" t="str">
        <f t="shared" si="0"/>
        <v>Portuguese or Portuguese Creole</v>
      </c>
      <c r="C16" t="s">
        <v>141</v>
      </c>
      <c r="D16" t="s">
        <v>12</v>
      </c>
      <c r="E16">
        <v>1103</v>
      </c>
      <c r="I16" t="s">
        <v>18</v>
      </c>
      <c r="J16">
        <v>123</v>
      </c>
      <c r="K16">
        <f t="shared" si="1"/>
        <v>645</v>
      </c>
      <c r="L16" t="s">
        <v>144</v>
      </c>
      <c r="N16">
        <v>5933</v>
      </c>
      <c r="O16" t="s">
        <v>145</v>
      </c>
      <c r="R16" t="s">
        <v>19</v>
      </c>
    </row>
    <row r="17" spans="1:18" ht="15.75">
      <c r="A17" t="s">
        <v>20</v>
      </c>
      <c r="B17" t="str">
        <f t="shared" si="0"/>
        <v>German</v>
      </c>
      <c r="C17" t="s">
        <v>142</v>
      </c>
      <c r="D17" t="s">
        <v>14</v>
      </c>
      <c r="E17">
        <v>4</v>
      </c>
      <c r="I17" t="s">
        <v>20</v>
      </c>
      <c r="J17">
        <v>680</v>
      </c>
      <c r="K17">
        <f t="shared" si="1"/>
        <v>5933</v>
      </c>
      <c r="L17" t="s">
        <v>145</v>
      </c>
      <c r="N17">
        <v>5917</v>
      </c>
      <c r="O17" t="s">
        <v>141</v>
      </c>
      <c r="R17" t="s">
        <v>21</v>
      </c>
    </row>
    <row r="18" spans="1:18" ht="15.75">
      <c r="A18" t="s">
        <v>22</v>
      </c>
      <c r="B18" t="str">
        <f t="shared" si="0"/>
        <v>Yiddish</v>
      </c>
      <c r="C18" t="s">
        <v>145</v>
      </c>
      <c r="D18" t="s">
        <v>20</v>
      </c>
      <c r="E18">
        <v>680</v>
      </c>
      <c r="I18" t="s">
        <v>22</v>
      </c>
      <c r="J18">
        <v>15</v>
      </c>
      <c r="K18">
        <f t="shared" si="1"/>
        <v>317</v>
      </c>
      <c r="L18" t="s">
        <v>146</v>
      </c>
      <c r="N18">
        <v>5146</v>
      </c>
      <c r="O18" t="s">
        <v>150</v>
      </c>
      <c r="R18" t="s">
        <v>23</v>
      </c>
    </row>
    <row r="19" spans="1:18" ht="15.75">
      <c r="A19" t="s">
        <v>24</v>
      </c>
      <c r="B19" t="str">
        <f t="shared" si="0"/>
        <v>Other West Germanic languages</v>
      </c>
      <c r="C19" t="s">
        <v>149</v>
      </c>
      <c r="D19" t="s">
        <v>28</v>
      </c>
      <c r="E19">
        <v>52</v>
      </c>
      <c r="I19" t="s">
        <v>24</v>
      </c>
      <c r="J19">
        <v>17</v>
      </c>
      <c r="K19">
        <f t="shared" si="1"/>
        <v>376</v>
      </c>
      <c r="L19" t="s">
        <v>147</v>
      </c>
      <c r="N19">
        <v>5000</v>
      </c>
      <c r="O19" t="s">
        <v>161</v>
      </c>
      <c r="R19" t="s">
        <v>25</v>
      </c>
    </row>
    <row r="20" spans="1:18" ht="15.75">
      <c r="A20" t="s">
        <v>26</v>
      </c>
      <c r="B20" t="str">
        <f t="shared" si="0"/>
        <v>Scandinavian languages</v>
      </c>
      <c r="C20" t="s">
        <v>156</v>
      </c>
      <c r="D20" t="s">
        <v>42</v>
      </c>
      <c r="E20">
        <v>95</v>
      </c>
      <c r="I20" t="s">
        <v>26</v>
      </c>
      <c r="J20">
        <v>150</v>
      </c>
      <c r="K20">
        <f t="shared" si="1"/>
        <v>2738</v>
      </c>
      <c r="L20" t="s">
        <v>148</v>
      </c>
      <c r="N20">
        <v>4039</v>
      </c>
      <c r="O20" t="s">
        <v>167</v>
      </c>
      <c r="R20" t="s">
        <v>27</v>
      </c>
    </row>
    <row r="21" spans="1:18" ht="15.75">
      <c r="A21" t="s">
        <v>28</v>
      </c>
      <c r="B21" t="str">
        <f t="shared" si="0"/>
        <v>Greek</v>
      </c>
      <c r="C21" t="s">
        <v>176</v>
      </c>
      <c r="D21" t="s">
        <v>82</v>
      </c>
      <c r="E21">
        <v>179</v>
      </c>
      <c r="I21" t="s">
        <v>28</v>
      </c>
      <c r="J21">
        <v>52</v>
      </c>
      <c r="K21">
        <f t="shared" si="1"/>
        <v>661</v>
      </c>
      <c r="L21" t="s">
        <v>149</v>
      </c>
      <c r="N21">
        <v>2778</v>
      </c>
      <c r="O21" t="s">
        <v>169</v>
      </c>
      <c r="R21" t="s">
        <v>29</v>
      </c>
    </row>
    <row r="22" spans="1:18" ht="15.75">
      <c r="A22" t="s">
        <v>30</v>
      </c>
      <c r="B22" t="str">
        <f t="shared" si="0"/>
        <v>Russian</v>
      </c>
      <c r="C22" t="s">
        <v>157</v>
      </c>
      <c r="D22" t="s">
        <v>44</v>
      </c>
      <c r="E22">
        <v>70</v>
      </c>
      <c r="I22" t="s">
        <v>30</v>
      </c>
      <c r="J22">
        <v>845</v>
      </c>
      <c r="K22">
        <f t="shared" si="1"/>
        <v>5146</v>
      </c>
      <c r="L22" t="s">
        <v>150</v>
      </c>
      <c r="N22">
        <v>2738</v>
      </c>
      <c r="O22" t="s">
        <v>148</v>
      </c>
      <c r="R22" t="s">
        <v>31</v>
      </c>
    </row>
    <row r="23" spans="1:18" ht="15.75">
      <c r="A23" t="s">
        <v>32</v>
      </c>
      <c r="B23" t="str">
        <f t="shared" si="0"/>
        <v>Polish</v>
      </c>
      <c r="C23" t="s">
        <v>174</v>
      </c>
      <c r="D23" t="s">
        <v>78</v>
      </c>
      <c r="E23">
        <v>45</v>
      </c>
      <c r="I23" t="s">
        <v>32</v>
      </c>
      <c r="J23">
        <v>82</v>
      </c>
      <c r="K23">
        <f t="shared" si="1"/>
        <v>1062</v>
      </c>
      <c r="L23" t="s">
        <v>151</v>
      </c>
      <c r="N23">
        <v>2678</v>
      </c>
      <c r="O23" t="s">
        <v>175</v>
      </c>
      <c r="R23" t="s">
        <v>33</v>
      </c>
    </row>
    <row r="24" spans="1:18" ht="15.75">
      <c r="A24" t="s">
        <v>34</v>
      </c>
      <c r="B24" t="str">
        <f t="shared" si="0"/>
        <v>Serbo-Croatian</v>
      </c>
      <c r="C24" t="s">
        <v>143</v>
      </c>
      <c r="D24" t="s">
        <v>16</v>
      </c>
      <c r="E24">
        <v>40</v>
      </c>
      <c r="I24" t="s">
        <v>34</v>
      </c>
      <c r="J24">
        <v>165</v>
      </c>
      <c r="K24">
        <f t="shared" si="1"/>
        <v>1123</v>
      </c>
      <c r="L24" t="s">
        <v>152</v>
      </c>
      <c r="N24">
        <v>1773</v>
      </c>
      <c r="O24" t="s">
        <v>164</v>
      </c>
      <c r="R24" t="s">
        <v>35</v>
      </c>
    </row>
    <row r="25" spans="1:18" ht="15.75">
      <c r="A25" t="s">
        <v>36</v>
      </c>
      <c r="B25" t="str">
        <f t="shared" si="0"/>
        <v>Other Slavic languages</v>
      </c>
      <c r="C25" t="s">
        <v>162</v>
      </c>
      <c r="D25" t="s">
        <v>54</v>
      </c>
      <c r="E25">
        <v>189</v>
      </c>
      <c r="I25" t="s">
        <v>36</v>
      </c>
      <c r="J25">
        <v>212</v>
      </c>
      <c r="K25">
        <f t="shared" si="1"/>
        <v>1640</v>
      </c>
      <c r="L25" t="s">
        <v>153</v>
      </c>
      <c r="N25">
        <v>1733</v>
      </c>
      <c r="O25" t="s">
        <v>163</v>
      </c>
      <c r="R25" t="s">
        <v>37</v>
      </c>
    </row>
    <row r="26" spans="1:18" ht="15.75">
      <c r="A26" t="s">
        <v>38</v>
      </c>
      <c r="B26" t="str">
        <f t="shared" si="0"/>
        <v>Armenian</v>
      </c>
      <c r="C26" t="s">
        <v>163</v>
      </c>
      <c r="D26" t="s">
        <v>56</v>
      </c>
      <c r="E26">
        <v>212</v>
      </c>
      <c r="I26" t="s">
        <v>38</v>
      </c>
      <c r="J26">
        <v>0</v>
      </c>
      <c r="K26">
        <f t="shared" si="1"/>
        <v>38</v>
      </c>
      <c r="L26" t="s">
        <v>154</v>
      </c>
      <c r="N26">
        <v>1640</v>
      </c>
      <c r="O26" t="s">
        <v>153</v>
      </c>
      <c r="R26" t="s">
        <v>39</v>
      </c>
    </row>
    <row r="27" spans="1:18" ht="15.75">
      <c r="A27" t="s">
        <v>40</v>
      </c>
      <c r="B27" t="str">
        <f t="shared" si="0"/>
        <v>Persian</v>
      </c>
      <c r="C27" t="s">
        <v>167</v>
      </c>
      <c r="D27" t="s">
        <v>64</v>
      </c>
      <c r="E27">
        <v>952</v>
      </c>
      <c r="I27" t="s">
        <v>40</v>
      </c>
      <c r="J27">
        <v>221</v>
      </c>
      <c r="K27">
        <f t="shared" si="1"/>
        <v>1155</v>
      </c>
      <c r="L27" t="s">
        <v>155</v>
      </c>
      <c r="N27">
        <v>1417</v>
      </c>
      <c r="O27" t="s">
        <v>162</v>
      </c>
      <c r="R27" t="s">
        <v>41</v>
      </c>
    </row>
    <row r="28" spans="1:18" ht="15.75">
      <c r="A28" t="s">
        <v>42</v>
      </c>
      <c r="B28" t="str">
        <f t="shared" si="0"/>
        <v>Gujarathi</v>
      </c>
      <c r="C28" t="s">
        <v>165</v>
      </c>
      <c r="D28" t="s">
        <v>60</v>
      </c>
      <c r="E28">
        <v>6394</v>
      </c>
      <c r="I28" t="s">
        <v>42</v>
      </c>
      <c r="J28">
        <v>95</v>
      </c>
      <c r="K28">
        <f t="shared" si="1"/>
        <v>508</v>
      </c>
      <c r="L28" t="s">
        <v>156</v>
      </c>
      <c r="N28">
        <v>1264</v>
      </c>
      <c r="O28" t="s">
        <v>157</v>
      </c>
      <c r="R28" t="s">
        <v>43</v>
      </c>
    </row>
    <row r="29" spans="1:18" ht="15.75">
      <c r="A29" t="s">
        <v>44</v>
      </c>
      <c r="B29" t="str">
        <f t="shared" si="0"/>
        <v>Hindi</v>
      </c>
      <c r="C29" t="s">
        <v>164</v>
      </c>
      <c r="D29" t="s">
        <v>58</v>
      </c>
      <c r="E29">
        <v>506</v>
      </c>
      <c r="I29" t="s">
        <v>44</v>
      </c>
      <c r="J29">
        <v>70</v>
      </c>
      <c r="K29">
        <f t="shared" si="1"/>
        <v>1264</v>
      </c>
      <c r="L29" t="s">
        <v>157</v>
      </c>
      <c r="N29">
        <v>1225</v>
      </c>
      <c r="O29" s="9" t="s">
        <v>159</v>
      </c>
      <c r="R29" t="s">
        <v>45</v>
      </c>
    </row>
    <row r="30" spans="1:18" ht="15.75">
      <c r="A30" t="s">
        <v>46</v>
      </c>
      <c r="B30" t="str">
        <f t="shared" si="0"/>
        <v>Urdu</v>
      </c>
      <c r="C30" t="s">
        <v>172</v>
      </c>
      <c r="D30" t="s">
        <v>74</v>
      </c>
      <c r="E30">
        <v>0</v>
      </c>
      <c r="I30" t="s">
        <v>46</v>
      </c>
      <c r="J30">
        <v>230</v>
      </c>
      <c r="K30">
        <f t="shared" si="1"/>
        <v>1052</v>
      </c>
      <c r="L30" t="s">
        <v>158</v>
      </c>
      <c r="N30">
        <v>1155</v>
      </c>
      <c r="O30" t="s">
        <v>155</v>
      </c>
      <c r="R30" t="s">
        <v>47</v>
      </c>
    </row>
    <row r="31" spans="1:18" ht="15.75">
      <c r="A31" t="s">
        <v>48</v>
      </c>
      <c r="B31" t="str">
        <f t="shared" si="0"/>
        <v>Other Indic languages</v>
      </c>
      <c r="C31" s="9" t="s">
        <v>178</v>
      </c>
      <c r="D31" s="9" t="s">
        <v>86</v>
      </c>
      <c r="E31" s="9">
        <v>87</v>
      </c>
      <c r="I31" t="s">
        <v>48</v>
      </c>
      <c r="J31">
        <v>147</v>
      </c>
      <c r="K31">
        <f t="shared" si="1"/>
        <v>1225</v>
      </c>
      <c r="L31" s="9" t="s">
        <v>159</v>
      </c>
      <c r="N31">
        <v>1123</v>
      </c>
      <c r="O31" t="s">
        <v>152</v>
      </c>
      <c r="R31" t="s">
        <v>49</v>
      </c>
    </row>
    <row r="32" spans="1:18" ht="15.75">
      <c r="A32" t="s">
        <v>50</v>
      </c>
      <c r="B32" t="str">
        <f t="shared" si="0"/>
        <v>Other Indo-European languages</v>
      </c>
      <c r="C32" t="s">
        <v>169</v>
      </c>
      <c r="D32" t="s">
        <v>68</v>
      </c>
      <c r="E32">
        <v>328</v>
      </c>
      <c r="I32" t="s">
        <v>50</v>
      </c>
      <c r="J32">
        <v>103</v>
      </c>
      <c r="K32">
        <f t="shared" si="1"/>
        <v>1080</v>
      </c>
      <c r="L32" t="s">
        <v>160</v>
      </c>
      <c r="N32">
        <v>1092</v>
      </c>
      <c r="O32" t="s">
        <v>170</v>
      </c>
      <c r="R32" t="s">
        <v>51</v>
      </c>
    </row>
    <row r="33" spans="1:18" ht="15.75">
      <c r="A33" t="s">
        <v>52</v>
      </c>
      <c r="B33" t="str">
        <f t="shared" si="0"/>
        <v>Chinese</v>
      </c>
      <c r="C33" s="9" t="s">
        <v>159</v>
      </c>
      <c r="D33" t="s">
        <v>48</v>
      </c>
      <c r="E33">
        <v>147</v>
      </c>
      <c r="I33" t="s">
        <v>52</v>
      </c>
      <c r="J33">
        <v>743</v>
      </c>
      <c r="K33">
        <f t="shared" si="1"/>
        <v>5000</v>
      </c>
      <c r="L33" t="s">
        <v>161</v>
      </c>
      <c r="N33">
        <v>1080</v>
      </c>
      <c r="O33" t="s">
        <v>160</v>
      </c>
      <c r="R33" t="s">
        <v>53</v>
      </c>
    </row>
    <row r="34" spans="1:18" ht="15.75">
      <c r="A34" t="s">
        <v>54</v>
      </c>
      <c r="B34" t="str">
        <f t="shared" si="0"/>
        <v>Japanese</v>
      </c>
      <c r="C34" t="s">
        <v>160</v>
      </c>
      <c r="D34" t="s">
        <v>50</v>
      </c>
      <c r="E34">
        <v>103</v>
      </c>
      <c r="I34" t="s">
        <v>54</v>
      </c>
      <c r="J34">
        <v>189</v>
      </c>
      <c r="K34">
        <f t="shared" si="1"/>
        <v>1417</v>
      </c>
      <c r="L34" t="s">
        <v>162</v>
      </c>
      <c r="N34">
        <v>1062</v>
      </c>
      <c r="O34" t="s">
        <v>151</v>
      </c>
      <c r="R34" t="s">
        <v>55</v>
      </c>
    </row>
    <row r="35" spans="1:18" ht="15.75">
      <c r="A35" t="s">
        <v>56</v>
      </c>
      <c r="B35" t="str">
        <f t="shared" si="0"/>
        <v>Korean</v>
      </c>
      <c r="C35" t="s">
        <v>173</v>
      </c>
      <c r="D35" t="s">
        <v>76</v>
      </c>
      <c r="E35">
        <v>172</v>
      </c>
      <c r="I35" t="s">
        <v>56</v>
      </c>
      <c r="J35">
        <v>212</v>
      </c>
      <c r="K35">
        <f t="shared" si="1"/>
        <v>1733</v>
      </c>
      <c r="L35" t="s">
        <v>163</v>
      </c>
      <c r="N35">
        <v>1052</v>
      </c>
      <c r="O35" t="s">
        <v>158</v>
      </c>
      <c r="R35" t="s">
        <v>57</v>
      </c>
    </row>
    <row r="36" spans="1:18" ht="15.75">
      <c r="A36" t="s">
        <v>58</v>
      </c>
      <c r="B36" t="str">
        <f t="shared" si="0"/>
        <v>Mon-Khmer, Cambodian</v>
      </c>
      <c r="C36" t="s">
        <v>171</v>
      </c>
      <c r="D36" t="s">
        <v>72</v>
      </c>
      <c r="E36">
        <v>9</v>
      </c>
      <c r="I36" t="s">
        <v>58</v>
      </c>
      <c r="J36">
        <v>506</v>
      </c>
      <c r="K36">
        <f t="shared" si="1"/>
        <v>1773</v>
      </c>
      <c r="L36" t="s">
        <v>164</v>
      </c>
      <c r="N36">
        <v>965</v>
      </c>
      <c r="O36" t="s">
        <v>173</v>
      </c>
      <c r="R36" t="s">
        <v>59</v>
      </c>
    </row>
    <row r="37" spans="1:18" ht="15.75">
      <c r="A37" t="s">
        <v>60</v>
      </c>
      <c r="B37" t="str">
        <f t="shared" si="0"/>
        <v>Miao, Hmong</v>
      </c>
      <c r="C37" t="s">
        <v>153</v>
      </c>
      <c r="D37" t="s">
        <v>36</v>
      </c>
      <c r="E37">
        <v>212</v>
      </c>
      <c r="I37" t="s">
        <v>60</v>
      </c>
      <c r="J37">
        <v>6394</v>
      </c>
      <c r="K37">
        <f t="shared" si="1"/>
        <v>12662</v>
      </c>
      <c r="L37" t="s">
        <v>165</v>
      </c>
      <c r="N37">
        <v>939</v>
      </c>
      <c r="O37" t="s">
        <v>143</v>
      </c>
      <c r="R37" t="s">
        <v>61</v>
      </c>
    </row>
    <row r="38" spans="1:18" ht="15.75">
      <c r="A38" t="s">
        <v>62</v>
      </c>
      <c r="B38" t="str">
        <f t="shared" si="0"/>
        <v>Thai</v>
      </c>
      <c r="C38" t="s">
        <v>147</v>
      </c>
      <c r="D38" t="s">
        <v>24</v>
      </c>
      <c r="E38">
        <v>17</v>
      </c>
      <c r="I38" t="s">
        <v>62</v>
      </c>
      <c r="J38">
        <v>63</v>
      </c>
      <c r="K38">
        <f t="shared" si="1"/>
        <v>431</v>
      </c>
      <c r="L38" t="s">
        <v>166</v>
      </c>
      <c r="N38">
        <v>856</v>
      </c>
      <c r="O38" s="9" t="s">
        <v>178</v>
      </c>
      <c r="R38" t="s">
        <v>63</v>
      </c>
    </row>
    <row r="39" spans="1:18" ht="15.75">
      <c r="A39" t="s">
        <v>64</v>
      </c>
      <c r="B39" t="str">
        <f t="shared" si="0"/>
        <v>Laotian</v>
      </c>
      <c r="C39" t="s">
        <v>155</v>
      </c>
      <c r="D39" t="s">
        <v>40</v>
      </c>
      <c r="E39">
        <v>221</v>
      </c>
      <c r="I39" t="s">
        <v>64</v>
      </c>
      <c r="J39">
        <v>952</v>
      </c>
      <c r="K39">
        <f t="shared" si="1"/>
        <v>4039</v>
      </c>
      <c r="L39" t="s">
        <v>167</v>
      </c>
      <c r="N39">
        <v>715</v>
      </c>
      <c r="O39" t="s">
        <v>176</v>
      </c>
      <c r="R39" t="s">
        <v>65</v>
      </c>
    </row>
    <row r="40" spans="1:18" ht="15.75">
      <c r="A40" t="s">
        <v>66</v>
      </c>
      <c r="B40" t="str">
        <f t="shared" si="0"/>
        <v>Vietnamese</v>
      </c>
      <c r="C40" t="s">
        <v>151</v>
      </c>
      <c r="D40" t="s">
        <v>32</v>
      </c>
      <c r="E40">
        <v>82</v>
      </c>
      <c r="I40" t="s">
        <v>66</v>
      </c>
      <c r="J40">
        <v>1433</v>
      </c>
      <c r="K40">
        <f t="shared" si="1"/>
        <v>7145</v>
      </c>
      <c r="L40" t="s">
        <v>168</v>
      </c>
      <c r="N40">
        <v>661</v>
      </c>
      <c r="O40" t="s">
        <v>149</v>
      </c>
      <c r="R40" t="s">
        <v>67</v>
      </c>
    </row>
    <row r="41" spans="1:18" ht="15.75">
      <c r="A41" t="s">
        <v>68</v>
      </c>
      <c r="B41" t="str">
        <f aca="true" t="shared" si="2" ref="B41:B72">TRIM(R41)</f>
        <v>Other Asian languages</v>
      </c>
      <c r="C41" t="s">
        <v>144</v>
      </c>
      <c r="D41" t="s">
        <v>18</v>
      </c>
      <c r="E41">
        <v>123</v>
      </c>
      <c r="I41" t="s">
        <v>68</v>
      </c>
      <c r="J41">
        <v>328</v>
      </c>
      <c r="K41">
        <f t="shared" si="1"/>
        <v>2778</v>
      </c>
      <c r="L41" t="s">
        <v>169</v>
      </c>
      <c r="N41">
        <v>645</v>
      </c>
      <c r="O41" t="s">
        <v>144</v>
      </c>
      <c r="R41" t="s">
        <v>69</v>
      </c>
    </row>
    <row r="42" spans="1:18" ht="15.75">
      <c r="A42" t="s">
        <v>70</v>
      </c>
      <c r="B42" t="str">
        <f t="shared" si="2"/>
        <v>Tagalog</v>
      </c>
      <c r="C42" t="s">
        <v>150</v>
      </c>
      <c r="D42" t="s">
        <v>30</v>
      </c>
      <c r="E42">
        <v>845</v>
      </c>
      <c r="I42" t="s">
        <v>70</v>
      </c>
      <c r="J42">
        <v>114</v>
      </c>
      <c r="K42">
        <f t="shared" si="1"/>
        <v>1092</v>
      </c>
      <c r="L42" t="s">
        <v>170</v>
      </c>
      <c r="N42">
        <v>508</v>
      </c>
      <c r="O42" t="s">
        <v>156</v>
      </c>
      <c r="R42" t="s">
        <v>71</v>
      </c>
    </row>
    <row r="43" spans="1:18" ht="15.75">
      <c r="A43" t="s">
        <v>72</v>
      </c>
      <c r="B43" t="str">
        <f t="shared" si="2"/>
        <v>Other Pacific Island languages</v>
      </c>
      <c r="C43" t="s">
        <v>148</v>
      </c>
      <c r="D43" t="s">
        <v>26</v>
      </c>
      <c r="E43">
        <v>150</v>
      </c>
      <c r="I43" t="s">
        <v>72</v>
      </c>
      <c r="J43">
        <v>9</v>
      </c>
      <c r="K43">
        <f t="shared" si="1"/>
        <v>331</v>
      </c>
      <c r="L43" t="s">
        <v>171</v>
      </c>
      <c r="N43">
        <v>431</v>
      </c>
      <c r="O43" t="s">
        <v>166</v>
      </c>
      <c r="R43" t="s">
        <v>73</v>
      </c>
    </row>
    <row r="44" spans="1:18" ht="15.75">
      <c r="A44" t="s">
        <v>74</v>
      </c>
      <c r="B44" t="str">
        <f t="shared" si="2"/>
        <v>Navajo</v>
      </c>
      <c r="C44" t="s">
        <v>152</v>
      </c>
      <c r="D44" t="s">
        <v>34</v>
      </c>
      <c r="E44">
        <v>165</v>
      </c>
      <c r="I44" t="s">
        <v>74</v>
      </c>
      <c r="J44">
        <v>0</v>
      </c>
      <c r="K44">
        <f t="shared" si="1"/>
        <v>16</v>
      </c>
      <c r="L44" t="s">
        <v>172</v>
      </c>
      <c r="N44">
        <v>376</v>
      </c>
      <c r="O44" t="s">
        <v>147</v>
      </c>
      <c r="R44" t="s">
        <v>75</v>
      </c>
    </row>
    <row r="45" spans="1:18" ht="15.75">
      <c r="A45" t="s">
        <v>76</v>
      </c>
      <c r="B45" t="str">
        <f t="shared" si="2"/>
        <v>Other Native North American languages</v>
      </c>
      <c r="C45" t="s">
        <v>140</v>
      </c>
      <c r="D45" t="s">
        <v>10</v>
      </c>
      <c r="E45">
        <v>9662</v>
      </c>
      <c r="I45" t="s">
        <v>76</v>
      </c>
      <c r="J45">
        <v>172</v>
      </c>
      <c r="K45">
        <f t="shared" si="1"/>
        <v>965</v>
      </c>
      <c r="L45" t="s">
        <v>173</v>
      </c>
      <c r="N45">
        <v>331</v>
      </c>
      <c r="O45" t="s">
        <v>171</v>
      </c>
      <c r="R45" t="s">
        <v>77</v>
      </c>
    </row>
    <row r="46" spans="1:18" ht="15.75">
      <c r="A46" t="s">
        <v>78</v>
      </c>
      <c r="B46" t="str">
        <f t="shared" si="2"/>
        <v>Hungarian</v>
      </c>
      <c r="C46" t="s">
        <v>170</v>
      </c>
      <c r="D46" t="s">
        <v>70</v>
      </c>
      <c r="E46">
        <v>114</v>
      </c>
      <c r="I46" t="s">
        <v>78</v>
      </c>
      <c r="J46">
        <v>45</v>
      </c>
      <c r="K46">
        <f t="shared" si="1"/>
        <v>229</v>
      </c>
      <c r="L46" t="s">
        <v>174</v>
      </c>
      <c r="N46">
        <v>317</v>
      </c>
      <c r="O46" t="s">
        <v>146</v>
      </c>
      <c r="R46" t="s">
        <v>79</v>
      </c>
    </row>
    <row r="47" spans="1:18" ht="15.75">
      <c r="A47" t="s">
        <v>80</v>
      </c>
      <c r="B47" t="str">
        <f t="shared" si="2"/>
        <v>Arabic</v>
      </c>
      <c r="C47" t="s">
        <v>166</v>
      </c>
      <c r="D47" t="s">
        <v>62</v>
      </c>
      <c r="E47">
        <v>63</v>
      </c>
      <c r="I47" t="s">
        <v>80</v>
      </c>
      <c r="J47">
        <v>509</v>
      </c>
      <c r="K47">
        <f t="shared" si="1"/>
        <v>2678</v>
      </c>
      <c r="L47" t="s">
        <v>175</v>
      </c>
      <c r="N47">
        <v>229</v>
      </c>
      <c r="O47" t="s">
        <v>174</v>
      </c>
      <c r="R47" t="s">
        <v>81</v>
      </c>
    </row>
    <row r="48" spans="1:18" ht="15.75">
      <c r="A48" t="s">
        <v>82</v>
      </c>
      <c r="B48" t="str">
        <f t="shared" si="2"/>
        <v>Hebrew</v>
      </c>
      <c r="C48" t="s">
        <v>158</v>
      </c>
      <c r="D48" t="s">
        <v>46</v>
      </c>
      <c r="E48">
        <v>230</v>
      </c>
      <c r="I48" t="s">
        <v>82</v>
      </c>
      <c r="J48">
        <v>179</v>
      </c>
      <c r="K48">
        <f t="shared" si="1"/>
        <v>715</v>
      </c>
      <c r="L48" t="s">
        <v>176</v>
      </c>
      <c r="N48">
        <v>155</v>
      </c>
      <c r="O48" t="s">
        <v>142</v>
      </c>
      <c r="R48" t="s">
        <v>83</v>
      </c>
    </row>
    <row r="49" spans="1:18" ht="15.75">
      <c r="A49" t="s">
        <v>84</v>
      </c>
      <c r="B49" t="str">
        <f t="shared" si="2"/>
        <v>African languages</v>
      </c>
      <c r="C49" t="s">
        <v>168</v>
      </c>
      <c r="D49" t="s">
        <v>66</v>
      </c>
      <c r="E49">
        <v>1433</v>
      </c>
      <c r="I49" t="s">
        <v>84</v>
      </c>
      <c r="J49">
        <v>3116</v>
      </c>
      <c r="K49">
        <f t="shared" si="1"/>
        <v>14642</v>
      </c>
      <c r="L49" t="s">
        <v>177</v>
      </c>
      <c r="N49">
        <v>38</v>
      </c>
      <c r="O49" t="s">
        <v>154</v>
      </c>
      <c r="R49" t="s">
        <v>85</v>
      </c>
    </row>
    <row r="50" spans="1:18" ht="16.5" thickBot="1">
      <c r="A50" s="3" t="s">
        <v>86</v>
      </c>
      <c r="B50" s="3" t="str">
        <f t="shared" si="2"/>
        <v>Other and unspecified languages</v>
      </c>
      <c r="C50" s="3" t="s">
        <v>146</v>
      </c>
      <c r="D50" s="3" t="s">
        <v>22</v>
      </c>
      <c r="E50" s="3">
        <v>15</v>
      </c>
      <c r="F50" s="3"/>
      <c r="G50" s="3"/>
      <c r="H50" s="3"/>
      <c r="I50" s="3" t="s">
        <v>86</v>
      </c>
      <c r="J50" s="3">
        <v>87</v>
      </c>
      <c r="K50" s="3">
        <f t="shared" si="1"/>
        <v>856</v>
      </c>
      <c r="L50" s="3" t="s">
        <v>178</v>
      </c>
      <c r="M50" s="3"/>
      <c r="N50">
        <v>16</v>
      </c>
      <c r="O50" s="3" t="s">
        <v>172</v>
      </c>
      <c r="R50" s="3" t="s">
        <v>87</v>
      </c>
    </row>
    <row r="51" spans="1:18" ht="15.75">
      <c r="A51" t="s">
        <v>88</v>
      </c>
      <c r="B51" t="str">
        <f t="shared" si="2"/>
        <v>18 years and over:</v>
      </c>
      <c r="C51" s="1" t="s">
        <v>131</v>
      </c>
      <c r="D51" t="s">
        <v>88</v>
      </c>
      <c r="E51">
        <v>848881</v>
      </c>
      <c r="I51" t="s">
        <v>88</v>
      </c>
      <c r="J51">
        <v>848881</v>
      </c>
      <c r="R51" t="s">
        <v>89</v>
      </c>
    </row>
    <row r="52" spans="1:18" ht="15.75">
      <c r="A52" t="s">
        <v>90</v>
      </c>
      <c r="B52" t="str">
        <f t="shared" si="2"/>
        <v>Speak only English</v>
      </c>
      <c r="C52" t="s">
        <v>177</v>
      </c>
      <c r="D52" t="s">
        <v>128</v>
      </c>
      <c r="E52">
        <v>11526</v>
      </c>
      <c r="I52" t="s">
        <v>90</v>
      </c>
      <c r="J52">
        <v>743932</v>
      </c>
      <c r="R52" t="s">
        <v>9</v>
      </c>
    </row>
    <row r="53" spans="1:18" ht="15.75">
      <c r="A53" t="s">
        <v>91</v>
      </c>
      <c r="B53" t="str">
        <f t="shared" si="2"/>
        <v>Spanish or Spanish Creole</v>
      </c>
      <c r="C53" t="s">
        <v>175</v>
      </c>
      <c r="D53" t="s">
        <v>126</v>
      </c>
      <c r="E53">
        <v>2169</v>
      </c>
      <c r="I53" t="s">
        <v>91</v>
      </c>
      <c r="J53">
        <v>32878</v>
      </c>
      <c r="R53" t="s">
        <v>11</v>
      </c>
    </row>
    <row r="54" spans="1:18" ht="15.75">
      <c r="A54" t="s">
        <v>92</v>
      </c>
      <c r="B54" t="str">
        <f t="shared" si="2"/>
        <v>French (incl. Patois, Cajun)</v>
      </c>
      <c r="C54" t="s">
        <v>154</v>
      </c>
      <c r="D54" t="s">
        <v>105</v>
      </c>
      <c r="E54">
        <v>38</v>
      </c>
      <c r="I54" t="s">
        <v>92</v>
      </c>
      <c r="J54">
        <v>4814</v>
      </c>
      <c r="R54" t="s">
        <v>13</v>
      </c>
    </row>
    <row r="55" spans="1:18" ht="15.75">
      <c r="A55" t="s">
        <v>93</v>
      </c>
      <c r="B55" t="str">
        <f t="shared" si="2"/>
        <v>French Creole</v>
      </c>
      <c r="C55" t="s">
        <v>161</v>
      </c>
      <c r="D55" t="s">
        <v>112</v>
      </c>
      <c r="E55">
        <v>4257</v>
      </c>
      <c r="I55" t="s">
        <v>93</v>
      </c>
      <c r="J55">
        <v>151</v>
      </c>
      <c r="R55" t="s">
        <v>15</v>
      </c>
    </row>
    <row r="56" spans="1:18" ht="15.75">
      <c r="A56" t="s">
        <v>94</v>
      </c>
      <c r="B56" t="str">
        <f t="shared" si="2"/>
        <v>Italian</v>
      </c>
      <c r="C56" t="s">
        <v>179</v>
      </c>
      <c r="D56" t="s">
        <v>90</v>
      </c>
      <c r="E56">
        <v>743932</v>
      </c>
      <c r="I56" t="s">
        <v>94</v>
      </c>
      <c r="J56">
        <v>899</v>
      </c>
      <c r="R56" t="s">
        <v>17</v>
      </c>
    </row>
    <row r="57" spans="1:18" ht="15.75">
      <c r="A57" t="s">
        <v>95</v>
      </c>
      <c r="B57" t="str">
        <f t="shared" si="2"/>
        <v>Portuguese or Portuguese Creole</v>
      </c>
      <c r="C57" t="s">
        <v>141</v>
      </c>
      <c r="D57" t="s">
        <v>92</v>
      </c>
      <c r="E57">
        <v>4814</v>
      </c>
      <c r="I57" t="s">
        <v>95</v>
      </c>
      <c r="J57">
        <v>522</v>
      </c>
      <c r="R57" t="s">
        <v>19</v>
      </c>
    </row>
    <row r="58" spans="1:18" ht="15.75">
      <c r="A58" t="s">
        <v>96</v>
      </c>
      <c r="B58" t="str">
        <f t="shared" si="2"/>
        <v>German</v>
      </c>
      <c r="C58" t="s">
        <v>142</v>
      </c>
      <c r="D58" t="s">
        <v>93</v>
      </c>
      <c r="E58">
        <v>151</v>
      </c>
      <c r="I58" t="s">
        <v>96</v>
      </c>
      <c r="J58">
        <v>5253</v>
      </c>
      <c r="R58" t="s">
        <v>21</v>
      </c>
    </row>
    <row r="59" spans="1:18" ht="15.75">
      <c r="A59" t="s">
        <v>97</v>
      </c>
      <c r="B59" t="str">
        <f t="shared" si="2"/>
        <v>Yiddish</v>
      </c>
      <c r="C59" t="s">
        <v>145</v>
      </c>
      <c r="D59" t="s">
        <v>96</v>
      </c>
      <c r="E59">
        <v>5253</v>
      </c>
      <c r="I59" t="s">
        <v>97</v>
      </c>
      <c r="J59">
        <v>302</v>
      </c>
      <c r="R59" t="s">
        <v>23</v>
      </c>
    </row>
    <row r="60" spans="1:18" ht="15.75">
      <c r="A60" t="s">
        <v>98</v>
      </c>
      <c r="B60" t="str">
        <f t="shared" si="2"/>
        <v>Other West Germanic languages</v>
      </c>
      <c r="C60" t="s">
        <v>149</v>
      </c>
      <c r="D60" t="s">
        <v>100</v>
      </c>
      <c r="E60">
        <v>609</v>
      </c>
      <c r="I60" t="s">
        <v>98</v>
      </c>
      <c r="J60">
        <v>359</v>
      </c>
      <c r="R60" t="s">
        <v>25</v>
      </c>
    </row>
    <row r="61" spans="1:18" ht="15.75">
      <c r="A61" t="s">
        <v>99</v>
      </c>
      <c r="B61" t="str">
        <f t="shared" si="2"/>
        <v>Scandinavian languages</v>
      </c>
      <c r="C61" t="s">
        <v>156</v>
      </c>
      <c r="D61" t="s">
        <v>107</v>
      </c>
      <c r="E61">
        <v>413</v>
      </c>
      <c r="I61" t="s">
        <v>99</v>
      </c>
      <c r="J61">
        <v>2588</v>
      </c>
      <c r="R61" t="s">
        <v>27</v>
      </c>
    </row>
    <row r="62" spans="1:18" ht="15.75">
      <c r="A62" t="s">
        <v>100</v>
      </c>
      <c r="B62" t="str">
        <f t="shared" si="2"/>
        <v>Greek</v>
      </c>
      <c r="C62" t="s">
        <v>176</v>
      </c>
      <c r="D62" t="s">
        <v>127</v>
      </c>
      <c r="E62">
        <v>536</v>
      </c>
      <c r="I62" t="s">
        <v>100</v>
      </c>
      <c r="J62">
        <v>609</v>
      </c>
      <c r="R62" t="s">
        <v>29</v>
      </c>
    </row>
    <row r="63" spans="1:18" ht="15.75">
      <c r="A63" t="s">
        <v>101</v>
      </c>
      <c r="B63" t="str">
        <f t="shared" si="2"/>
        <v>Russian</v>
      </c>
      <c r="C63" t="s">
        <v>157</v>
      </c>
      <c r="D63" t="s">
        <v>108</v>
      </c>
      <c r="E63">
        <v>1194</v>
      </c>
      <c r="I63" t="s">
        <v>101</v>
      </c>
      <c r="J63">
        <v>4301</v>
      </c>
      <c r="R63" t="s">
        <v>31</v>
      </c>
    </row>
    <row r="64" spans="1:18" ht="15.75">
      <c r="A64" t="s">
        <v>102</v>
      </c>
      <c r="B64" t="str">
        <f t="shared" si="2"/>
        <v>Polish</v>
      </c>
      <c r="C64" t="s">
        <v>174</v>
      </c>
      <c r="D64" t="s">
        <v>125</v>
      </c>
      <c r="E64">
        <v>184</v>
      </c>
      <c r="I64" t="s">
        <v>102</v>
      </c>
      <c r="J64">
        <v>980</v>
      </c>
      <c r="R64" t="s">
        <v>33</v>
      </c>
    </row>
    <row r="65" spans="1:18" ht="15.75">
      <c r="A65" t="s">
        <v>103</v>
      </c>
      <c r="B65" t="str">
        <f t="shared" si="2"/>
        <v>Serbo-Croatian</v>
      </c>
      <c r="C65" t="s">
        <v>143</v>
      </c>
      <c r="D65" t="s">
        <v>94</v>
      </c>
      <c r="E65">
        <v>899</v>
      </c>
      <c r="I65" t="s">
        <v>103</v>
      </c>
      <c r="J65">
        <v>958</v>
      </c>
      <c r="R65" t="s">
        <v>35</v>
      </c>
    </row>
    <row r="66" spans="1:18" ht="15.75">
      <c r="A66" t="s">
        <v>104</v>
      </c>
      <c r="B66" t="str">
        <f t="shared" si="2"/>
        <v>Other Slavic languages</v>
      </c>
      <c r="C66" t="s">
        <v>162</v>
      </c>
      <c r="D66" t="s">
        <v>113</v>
      </c>
      <c r="E66">
        <v>1228</v>
      </c>
      <c r="I66" t="s">
        <v>104</v>
      </c>
      <c r="J66">
        <v>1428</v>
      </c>
      <c r="R66" t="s">
        <v>37</v>
      </c>
    </row>
    <row r="67" spans="1:18" ht="15.75">
      <c r="A67" t="s">
        <v>105</v>
      </c>
      <c r="B67" t="str">
        <f t="shared" si="2"/>
        <v>Armenian</v>
      </c>
      <c r="C67" t="s">
        <v>163</v>
      </c>
      <c r="D67" t="s">
        <v>114</v>
      </c>
      <c r="E67">
        <v>1521</v>
      </c>
      <c r="I67" t="s">
        <v>105</v>
      </c>
      <c r="J67">
        <v>38</v>
      </c>
      <c r="R67" t="s">
        <v>39</v>
      </c>
    </row>
    <row r="68" spans="1:18" ht="15.75">
      <c r="A68" t="s">
        <v>106</v>
      </c>
      <c r="B68" t="str">
        <f t="shared" si="2"/>
        <v>Persian</v>
      </c>
      <c r="C68" t="s">
        <v>167</v>
      </c>
      <c r="D68" t="s">
        <v>118</v>
      </c>
      <c r="E68">
        <v>3087</v>
      </c>
      <c r="I68" t="s">
        <v>106</v>
      </c>
      <c r="J68">
        <v>934</v>
      </c>
      <c r="R68" t="s">
        <v>41</v>
      </c>
    </row>
    <row r="69" spans="1:18" ht="15.75">
      <c r="A69" t="s">
        <v>107</v>
      </c>
      <c r="B69" t="str">
        <f t="shared" si="2"/>
        <v>Gujarathi</v>
      </c>
      <c r="C69" t="s">
        <v>165</v>
      </c>
      <c r="D69" t="s">
        <v>116</v>
      </c>
      <c r="E69">
        <v>6268</v>
      </c>
      <c r="I69" t="s">
        <v>107</v>
      </c>
      <c r="J69">
        <v>413</v>
      </c>
      <c r="R69" t="s">
        <v>43</v>
      </c>
    </row>
    <row r="70" spans="1:18" ht="15.75">
      <c r="A70" t="s">
        <v>108</v>
      </c>
      <c r="B70" t="str">
        <f t="shared" si="2"/>
        <v>Hindi</v>
      </c>
      <c r="C70" t="s">
        <v>164</v>
      </c>
      <c r="D70" t="s">
        <v>115</v>
      </c>
      <c r="E70">
        <v>1267</v>
      </c>
      <c r="I70" t="s">
        <v>108</v>
      </c>
      <c r="J70">
        <v>1194</v>
      </c>
      <c r="R70" t="s">
        <v>45</v>
      </c>
    </row>
    <row r="71" spans="1:18" ht="15.75">
      <c r="A71" t="s">
        <v>109</v>
      </c>
      <c r="B71" t="str">
        <f t="shared" si="2"/>
        <v>Urdu</v>
      </c>
      <c r="C71" t="s">
        <v>172</v>
      </c>
      <c r="D71" t="s">
        <v>123</v>
      </c>
      <c r="E71">
        <v>16</v>
      </c>
      <c r="I71" t="s">
        <v>109</v>
      </c>
      <c r="J71">
        <v>822</v>
      </c>
      <c r="R71" t="s">
        <v>47</v>
      </c>
    </row>
    <row r="72" spans="1:18" ht="15.75">
      <c r="A72" t="s">
        <v>110</v>
      </c>
      <c r="B72" t="str">
        <f t="shared" si="2"/>
        <v>Other Indic languages</v>
      </c>
      <c r="C72" t="s">
        <v>178</v>
      </c>
      <c r="D72" t="s">
        <v>129</v>
      </c>
      <c r="E72">
        <v>769</v>
      </c>
      <c r="I72" t="s">
        <v>110</v>
      </c>
      <c r="J72">
        <v>1078</v>
      </c>
      <c r="R72" t="s">
        <v>49</v>
      </c>
    </row>
    <row r="73" spans="1:18" ht="15.75">
      <c r="A73" t="s">
        <v>111</v>
      </c>
      <c r="B73" t="str">
        <f aca="true" t="shared" si="3" ref="B73:B91">TRIM(R73)</f>
        <v>Other Indo-European languages</v>
      </c>
      <c r="C73" t="s">
        <v>169</v>
      </c>
      <c r="D73" t="s">
        <v>120</v>
      </c>
      <c r="E73">
        <v>2450</v>
      </c>
      <c r="I73" t="s">
        <v>111</v>
      </c>
      <c r="J73">
        <v>977</v>
      </c>
      <c r="R73" t="s">
        <v>51</v>
      </c>
    </row>
    <row r="74" spans="1:18" ht="15.75">
      <c r="A74" t="s">
        <v>112</v>
      </c>
      <c r="B74" t="str">
        <f t="shared" si="3"/>
        <v>Chinese</v>
      </c>
      <c r="C74" t="s">
        <v>159</v>
      </c>
      <c r="D74" t="s">
        <v>110</v>
      </c>
      <c r="E74">
        <v>1078</v>
      </c>
      <c r="I74" t="s">
        <v>112</v>
      </c>
      <c r="J74">
        <v>4257</v>
      </c>
      <c r="R74" t="s">
        <v>53</v>
      </c>
    </row>
    <row r="75" spans="1:18" ht="15.75">
      <c r="A75" t="s">
        <v>113</v>
      </c>
      <c r="B75" t="str">
        <f t="shared" si="3"/>
        <v>Japanese</v>
      </c>
      <c r="C75" t="s">
        <v>160</v>
      </c>
      <c r="D75" t="s">
        <v>111</v>
      </c>
      <c r="E75">
        <v>977</v>
      </c>
      <c r="I75" t="s">
        <v>113</v>
      </c>
      <c r="J75">
        <v>1228</v>
      </c>
      <c r="R75" t="s">
        <v>55</v>
      </c>
    </row>
    <row r="76" spans="1:18" ht="15.75">
      <c r="A76" t="s">
        <v>114</v>
      </c>
      <c r="B76" t="str">
        <f t="shared" si="3"/>
        <v>Korean</v>
      </c>
      <c r="C76" t="s">
        <v>173</v>
      </c>
      <c r="D76" t="s">
        <v>124</v>
      </c>
      <c r="E76">
        <v>793</v>
      </c>
      <c r="I76" t="s">
        <v>114</v>
      </c>
      <c r="J76">
        <v>1521</v>
      </c>
      <c r="R76" t="s">
        <v>57</v>
      </c>
    </row>
    <row r="77" spans="1:18" ht="15.75">
      <c r="A77" t="s">
        <v>115</v>
      </c>
      <c r="B77" t="str">
        <f t="shared" si="3"/>
        <v>Mon-Khmer, Cambodian</v>
      </c>
      <c r="C77" t="s">
        <v>171</v>
      </c>
      <c r="D77" t="s">
        <v>122</v>
      </c>
      <c r="E77">
        <v>322</v>
      </c>
      <c r="I77" t="s">
        <v>115</v>
      </c>
      <c r="J77">
        <v>1267</v>
      </c>
      <c r="R77" t="s">
        <v>59</v>
      </c>
    </row>
    <row r="78" spans="1:18" ht="15.75">
      <c r="A78" t="s">
        <v>116</v>
      </c>
      <c r="B78" t="str">
        <f t="shared" si="3"/>
        <v>Miao, Hmong</v>
      </c>
      <c r="C78" t="s">
        <v>153</v>
      </c>
      <c r="D78" t="s">
        <v>104</v>
      </c>
      <c r="E78">
        <v>1428</v>
      </c>
      <c r="I78" t="s">
        <v>116</v>
      </c>
      <c r="J78">
        <v>6268</v>
      </c>
      <c r="R78" t="s">
        <v>61</v>
      </c>
    </row>
    <row r="79" spans="1:18" ht="15.75">
      <c r="A79" t="s">
        <v>117</v>
      </c>
      <c r="B79" t="str">
        <f t="shared" si="3"/>
        <v>Thai</v>
      </c>
      <c r="C79" t="s">
        <v>147</v>
      </c>
      <c r="D79" t="s">
        <v>98</v>
      </c>
      <c r="E79">
        <v>359</v>
      </c>
      <c r="I79" t="s">
        <v>117</v>
      </c>
      <c r="J79">
        <v>368</v>
      </c>
      <c r="R79" t="s">
        <v>63</v>
      </c>
    </row>
    <row r="80" spans="1:18" ht="15.75">
      <c r="A80" t="s">
        <v>118</v>
      </c>
      <c r="B80" t="str">
        <f t="shared" si="3"/>
        <v>Laotian</v>
      </c>
      <c r="C80" t="s">
        <v>155</v>
      </c>
      <c r="D80" t="s">
        <v>106</v>
      </c>
      <c r="E80">
        <v>934</v>
      </c>
      <c r="I80" t="s">
        <v>118</v>
      </c>
      <c r="J80">
        <v>3087</v>
      </c>
      <c r="R80" t="s">
        <v>65</v>
      </c>
    </row>
    <row r="81" spans="1:18" ht="15.75">
      <c r="A81" t="s">
        <v>119</v>
      </c>
      <c r="B81" t="str">
        <f t="shared" si="3"/>
        <v>Vietnamese</v>
      </c>
      <c r="C81" t="s">
        <v>151</v>
      </c>
      <c r="D81" t="s">
        <v>102</v>
      </c>
      <c r="E81">
        <v>980</v>
      </c>
      <c r="I81" t="s">
        <v>119</v>
      </c>
      <c r="J81">
        <v>5712</v>
      </c>
      <c r="R81" t="s">
        <v>67</v>
      </c>
    </row>
    <row r="82" spans="1:18" ht="15.75">
      <c r="A82" t="s">
        <v>120</v>
      </c>
      <c r="B82" t="str">
        <f t="shared" si="3"/>
        <v>Other Asian languages</v>
      </c>
      <c r="C82" t="s">
        <v>144</v>
      </c>
      <c r="D82" t="s">
        <v>95</v>
      </c>
      <c r="E82">
        <v>522</v>
      </c>
      <c r="I82" t="s">
        <v>120</v>
      </c>
      <c r="J82">
        <v>2450</v>
      </c>
      <c r="R82" t="s">
        <v>69</v>
      </c>
    </row>
    <row r="83" spans="1:18" ht="15.75">
      <c r="A83" t="s">
        <v>121</v>
      </c>
      <c r="B83" t="str">
        <f t="shared" si="3"/>
        <v>Tagalog</v>
      </c>
      <c r="C83" t="s">
        <v>150</v>
      </c>
      <c r="D83" t="s">
        <v>101</v>
      </c>
      <c r="E83">
        <v>4301</v>
      </c>
      <c r="I83" t="s">
        <v>121</v>
      </c>
      <c r="J83">
        <v>978</v>
      </c>
      <c r="R83" t="s">
        <v>71</v>
      </c>
    </row>
    <row r="84" spans="1:18" ht="15.75">
      <c r="A84" t="s">
        <v>122</v>
      </c>
      <c r="B84" t="str">
        <f t="shared" si="3"/>
        <v>Other Pacific Island languages</v>
      </c>
      <c r="C84" t="s">
        <v>148</v>
      </c>
      <c r="D84" t="s">
        <v>99</v>
      </c>
      <c r="E84">
        <v>2588</v>
      </c>
      <c r="I84" t="s">
        <v>122</v>
      </c>
      <c r="J84">
        <v>322</v>
      </c>
      <c r="R84" t="s">
        <v>73</v>
      </c>
    </row>
    <row r="85" spans="1:18" ht="15.75">
      <c r="A85" t="s">
        <v>123</v>
      </c>
      <c r="B85" t="str">
        <f t="shared" si="3"/>
        <v>Navajo</v>
      </c>
      <c r="C85" t="s">
        <v>152</v>
      </c>
      <c r="D85" t="s">
        <v>103</v>
      </c>
      <c r="E85">
        <v>958</v>
      </c>
      <c r="I85" t="s">
        <v>123</v>
      </c>
      <c r="J85">
        <v>16</v>
      </c>
      <c r="R85" t="s">
        <v>75</v>
      </c>
    </row>
    <row r="86" spans="1:18" ht="15.75">
      <c r="A86" t="s">
        <v>124</v>
      </c>
      <c r="B86" t="str">
        <f t="shared" si="3"/>
        <v>Other Native North American languages</v>
      </c>
      <c r="C86" t="s">
        <v>140</v>
      </c>
      <c r="D86" t="s">
        <v>91</v>
      </c>
      <c r="E86">
        <v>32878</v>
      </c>
      <c r="I86" t="s">
        <v>124</v>
      </c>
      <c r="J86">
        <v>793</v>
      </c>
      <c r="R86" t="s">
        <v>77</v>
      </c>
    </row>
    <row r="87" spans="1:18" ht="15.75">
      <c r="A87" t="s">
        <v>125</v>
      </c>
      <c r="B87" t="str">
        <f t="shared" si="3"/>
        <v>Hungarian</v>
      </c>
      <c r="C87" t="s">
        <v>170</v>
      </c>
      <c r="D87" t="s">
        <v>121</v>
      </c>
      <c r="E87">
        <v>978</v>
      </c>
      <c r="I87" t="s">
        <v>125</v>
      </c>
      <c r="J87">
        <v>184</v>
      </c>
      <c r="R87" t="s">
        <v>79</v>
      </c>
    </row>
    <row r="88" spans="1:18" ht="15.75">
      <c r="A88" t="s">
        <v>126</v>
      </c>
      <c r="B88" t="str">
        <f t="shared" si="3"/>
        <v>Arabic</v>
      </c>
      <c r="C88" t="s">
        <v>166</v>
      </c>
      <c r="D88" t="s">
        <v>117</v>
      </c>
      <c r="E88">
        <v>368</v>
      </c>
      <c r="I88" t="s">
        <v>126</v>
      </c>
      <c r="J88">
        <v>2169</v>
      </c>
      <c r="R88" t="s">
        <v>81</v>
      </c>
    </row>
    <row r="89" spans="1:18" ht="15.75">
      <c r="A89" t="s">
        <v>127</v>
      </c>
      <c r="B89" t="str">
        <f t="shared" si="3"/>
        <v>Hebrew</v>
      </c>
      <c r="C89" t="s">
        <v>158</v>
      </c>
      <c r="D89" t="s">
        <v>109</v>
      </c>
      <c r="E89">
        <v>822</v>
      </c>
      <c r="I89" t="s">
        <v>127</v>
      </c>
      <c r="J89">
        <v>536</v>
      </c>
      <c r="R89" t="s">
        <v>83</v>
      </c>
    </row>
    <row r="90" spans="1:18" ht="15.75">
      <c r="A90" t="s">
        <v>128</v>
      </c>
      <c r="B90" t="str">
        <f t="shared" si="3"/>
        <v>African languages</v>
      </c>
      <c r="C90" t="s">
        <v>168</v>
      </c>
      <c r="D90" t="s">
        <v>119</v>
      </c>
      <c r="E90">
        <v>5712</v>
      </c>
      <c r="I90" t="s">
        <v>128</v>
      </c>
      <c r="J90">
        <v>11526</v>
      </c>
      <c r="R90" t="s">
        <v>85</v>
      </c>
    </row>
    <row r="91" spans="1:18" ht="15.75">
      <c r="A91" t="s">
        <v>129</v>
      </c>
      <c r="B91" t="str">
        <f t="shared" si="3"/>
        <v>Other and unspecified languages</v>
      </c>
      <c r="C91" t="s">
        <v>146</v>
      </c>
      <c r="D91" t="s">
        <v>97</v>
      </c>
      <c r="E91">
        <v>302</v>
      </c>
      <c r="I91" t="s">
        <v>129</v>
      </c>
      <c r="J91">
        <v>769</v>
      </c>
      <c r="R91" t="s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Hennepin County - CFS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Tables - American FactFinder</dc:title>
  <dc:subject/>
  <dc:creator>WFZ357</dc:creator>
  <cp:keywords/>
  <dc:description/>
  <cp:lastModifiedBy>WFZ357</cp:lastModifiedBy>
  <cp:lastPrinted>2003-11-07T17:51:20Z</cp:lastPrinted>
  <dcterms:created xsi:type="dcterms:W3CDTF">2003-10-28T19:49:23Z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